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A08F5504-12FE-46A6-9E03-103D5F2944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16" i="1" l="1"/>
  <c r="G415" i="1"/>
  <c r="G414" i="1"/>
  <c r="G413" i="1"/>
  <c r="G412" i="1"/>
  <c r="G411" i="1"/>
  <c r="D388" i="3"/>
  <c r="C388" i="3"/>
  <c r="B388" i="3"/>
  <c r="D387" i="3"/>
  <c r="C387" i="3"/>
  <c r="B387" i="3"/>
  <c r="D386" i="3"/>
  <c r="C386" i="3"/>
  <c r="B386" i="3"/>
  <c r="D385" i="3"/>
  <c r="C385" i="3"/>
  <c r="B385" i="3"/>
  <c r="D384" i="3"/>
  <c r="C384" i="3"/>
  <c r="B384" i="3"/>
  <c r="D383" i="3"/>
  <c r="C383" i="3"/>
  <c r="B383" i="3"/>
  <c r="D382" i="3"/>
  <c r="C382" i="3"/>
  <c r="B382" i="3"/>
  <c r="D381" i="3"/>
  <c r="C381" i="3"/>
  <c r="B381" i="3"/>
  <c r="D380" i="3"/>
  <c r="C380" i="3"/>
  <c r="B380" i="3"/>
  <c r="D379" i="3"/>
  <c r="C379" i="3"/>
  <c r="B379" i="3"/>
  <c r="D378" i="3"/>
  <c r="C378" i="3"/>
  <c r="B378" i="3"/>
  <c r="D377" i="3"/>
  <c r="C377" i="3"/>
  <c r="B377" i="3"/>
  <c r="F409" i="1"/>
  <c r="G409" i="1" s="1"/>
  <c r="G407" i="1"/>
  <c r="G406" i="1"/>
  <c r="G403" i="1"/>
  <c r="G408" i="1"/>
  <c r="F407" i="1"/>
  <c r="G402" i="1"/>
  <c r="E378" i="3"/>
  <c r="G405" i="1"/>
  <c r="G404" i="1"/>
  <c r="G410" i="1" l="1"/>
  <c r="G401" i="1"/>
  <c r="G399" i="1"/>
  <c r="G400" i="1"/>
  <c r="G398" i="1"/>
  <c r="G395" i="1" l="1"/>
  <c r="G396" i="1"/>
  <c r="G397" i="1"/>
  <c r="G394" i="1"/>
  <c r="G393" i="1"/>
  <c r="G392" i="1"/>
  <c r="G391" i="1"/>
  <c r="G390" i="1"/>
  <c r="G389" i="1"/>
  <c r="G387" i="1"/>
  <c r="G388" i="1"/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<sst xmlns="http://schemas.openxmlformats.org/spreadsheetml/2006/main" count="659" uniqueCount="47">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</sst>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8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7" fillId="2" borderId="0" xfId="1" applyFill="1" applyAlignment="1" applyProtection="1">
      <alignment horizontal="center"/>
    </xf>
    <xf numFmtId="0" fontId="9" fillId="2" borderId="0" xfId="0" applyFont="1" applyFill="1" applyAlignment="1">
      <alignment horizontal="center"/>
    </xf>
    <xf numFmtId="3" fontId="14" fillId="0" borderId="2" xfId="0" applyNumberFormat="1" applyFont="1" applyBorder="1"/>
    <xf numFmtId="3" fontId="14" fillId="0" borderId="6" xfId="0" applyNumberFormat="1" applyFont="1" applyBorder="1"/>
    <xf numFmtId="0" fontId="9" fillId="2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3"/>
  <sheetViews>
    <sheetView showGridLines="0" tabSelected="1" zoomScale="88" workbookViewId="0">
      <pane xSplit="1" ySplit="4" topLeftCell="B396" activePane="bottomRight" state="frozen"/>
      <selection pane="topRight" activeCell="B1" sqref="B1"/>
      <selection pane="bottomLeft" activeCell="A4" sqref="A4"/>
      <selection pane="bottomRight" activeCell="C418" sqref="C418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9.5546875" style="2" bestFit="1" customWidth="1"/>
    <col min="6" max="6" width="9.44140625" style="2" bestFit="1" customWidth="1"/>
    <col min="7" max="16384" width="9.109375" style="2"/>
  </cols>
  <sheetData>
    <row r="1" spans="1:6" x14ac:dyDescent="0.3">
      <c r="A1" s="36" t="s">
        <v>2</v>
      </c>
      <c r="B1" s="36"/>
      <c r="C1" s="36"/>
      <c r="D1" s="36"/>
    </row>
    <row r="2" spans="1:6" x14ac:dyDescent="0.3">
      <c r="A2" s="36" t="s">
        <v>6</v>
      </c>
      <c r="B2" s="36"/>
      <c r="C2" s="36"/>
      <c r="D2" s="36"/>
    </row>
    <row r="3" spans="1:6" x14ac:dyDescent="0.3">
      <c r="A3" s="37" t="s">
        <v>9</v>
      </c>
      <c r="B3" s="36"/>
      <c r="C3" s="36"/>
      <c r="D3" s="36"/>
    </row>
    <row r="4" spans="1:6" s="3" customFormat="1" ht="24.75" customHeight="1" x14ac:dyDescent="0.3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3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3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3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3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3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3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3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3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3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3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3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3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3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3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3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3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3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3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3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3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3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3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3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3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3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3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3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3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3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3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3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3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3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3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3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3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3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3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3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3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3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3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3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3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3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3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3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3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3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3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3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3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3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3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3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3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3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3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3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3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3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3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3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3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3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3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3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3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3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3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3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3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3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3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3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3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3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3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3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3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3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3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3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3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3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3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3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3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3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3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3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3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3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3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3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3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3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3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3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3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3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3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3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3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3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3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3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3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3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3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3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3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3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3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3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3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3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3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3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3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3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3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3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3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3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3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3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3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3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3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3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3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3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3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3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3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3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3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3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3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3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3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3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3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3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3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3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3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3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3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3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3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3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3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3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3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3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3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3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3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3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3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3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3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3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3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3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3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3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3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3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3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3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3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3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3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3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3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3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3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3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3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3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3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3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3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3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3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3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3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3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3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3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3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3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3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3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3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3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3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3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3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3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3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3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3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3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3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3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3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3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3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3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3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3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3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3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3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3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3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3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3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3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3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3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3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3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3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3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3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3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3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3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3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3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3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3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3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3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3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3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3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3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3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3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3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3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3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3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3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3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3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3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3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3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3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3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3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3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3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3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3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3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3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3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3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3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3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3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3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3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3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3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3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3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3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3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3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3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3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3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3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3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3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3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3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3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3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3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3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3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3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3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3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3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3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3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3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3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3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3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3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3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3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3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3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3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3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3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3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3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3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3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3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3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3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3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3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3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3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3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3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3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3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3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3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3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3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3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3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3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3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3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3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3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3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3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3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3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3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3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3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3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3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3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3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.6" x14ac:dyDescent="0.3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.6" x14ac:dyDescent="0.3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" customHeight="1" x14ac:dyDescent="0.3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.6" x14ac:dyDescent="0.3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.6" x14ac:dyDescent="0.3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.6" x14ac:dyDescent="0.3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.6" x14ac:dyDescent="0.3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.6" x14ac:dyDescent="0.3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.6" x14ac:dyDescent="0.3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.6" x14ac:dyDescent="0.3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.6" x14ac:dyDescent="0.3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.6" x14ac:dyDescent="0.3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.6" x14ac:dyDescent="0.3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3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3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3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3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3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3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3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3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3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3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3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3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3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3">
      <c r="A377" s="5">
        <v>44927</v>
      </c>
      <c r="B377" s="20">
        <v>175.518</v>
      </c>
      <c r="C377" s="20">
        <v>84.456000000000003</v>
      </c>
      <c r="D377" s="20">
        <v>259.97399999999999</v>
      </c>
    </row>
    <row r="378" spans="1:5" x14ac:dyDescent="0.3">
      <c r="A378" s="5">
        <v>44958</v>
      </c>
      <c r="B378" s="20">
        <v>169.28200000000001</v>
      </c>
      <c r="C378" s="20">
        <v>85.055000000000007</v>
      </c>
      <c r="D378" s="20">
        <v>254.33699999999999</v>
      </c>
    </row>
    <row r="379" spans="1:5" x14ac:dyDescent="0.3">
      <c r="A379" s="5">
        <v>44986</v>
      </c>
      <c r="B379" s="20">
        <v>174.11199999999999</v>
      </c>
      <c r="C379" s="20">
        <v>85.429000000000002</v>
      </c>
      <c r="D379" s="20">
        <v>259.541</v>
      </c>
    </row>
    <row r="380" spans="1:5" x14ac:dyDescent="0.3">
      <c r="A380" s="5">
        <v>45017</v>
      </c>
      <c r="B380" s="20">
        <v>167.547</v>
      </c>
      <c r="C380" s="20">
        <v>86.061000000000007</v>
      </c>
      <c r="D380" s="20">
        <v>253.608</v>
      </c>
    </row>
    <row r="381" spans="1:5" x14ac:dyDescent="0.3">
      <c r="A381" s="5">
        <v>45047</v>
      </c>
      <c r="B381" s="20">
        <v>165.994</v>
      </c>
      <c r="C381" s="20">
        <v>86.575000000000003</v>
      </c>
      <c r="D381" s="20">
        <v>252.56899999999999</v>
      </c>
    </row>
    <row r="382" spans="1:5" x14ac:dyDescent="0.3">
      <c r="A382" s="5">
        <v>45078</v>
      </c>
      <c r="B382" s="20">
        <v>164.797</v>
      </c>
      <c r="C382" s="20">
        <v>87.081999999999994</v>
      </c>
      <c r="D382" s="20">
        <v>251.87899999999999</v>
      </c>
    </row>
    <row r="383" spans="1:5" x14ac:dyDescent="0.3">
      <c r="A383" s="5">
        <v>45108</v>
      </c>
      <c r="B383" s="20">
        <v>168.286</v>
      </c>
      <c r="C383" s="20">
        <v>87.29</v>
      </c>
      <c r="D383" s="20">
        <v>255.57599999999999</v>
      </c>
    </row>
    <row r="384" spans="1:5" x14ac:dyDescent="0.3">
      <c r="A384" s="5">
        <v>45139</v>
      </c>
      <c r="B384" s="20">
        <v>172.13800000000001</v>
      </c>
      <c r="C384" s="20">
        <v>87.825000000000003</v>
      </c>
      <c r="D384" s="20">
        <v>259.96300000000002</v>
      </c>
    </row>
    <row r="385" spans="1:4" x14ac:dyDescent="0.3">
      <c r="A385" s="5">
        <v>45170</v>
      </c>
      <c r="B385" s="20">
        <v>175.34200000000001</v>
      </c>
      <c r="C385" s="20">
        <v>88.191000000000003</v>
      </c>
      <c r="D385" s="20">
        <v>263.53300000000002</v>
      </c>
    </row>
    <row r="386" spans="1:4" x14ac:dyDescent="0.3">
      <c r="A386" s="5">
        <v>45200</v>
      </c>
      <c r="B386" s="20">
        <v>174.32499999999999</v>
      </c>
      <c r="C386" s="20">
        <v>88.138000000000005</v>
      </c>
      <c r="D386" s="20">
        <v>262.46300000000002</v>
      </c>
    </row>
    <row r="387" spans="1:4" x14ac:dyDescent="0.3">
      <c r="A387" s="5">
        <v>45231</v>
      </c>
      <c r="B387" s="20">
        <v>168.46899999999999</v>
      </c>
      <c r="C387" s="20">
        <v>88.784999999999997</v>
      </c>
      <c r="D387" s="20">
        <v>257.25400000000002</v>
      </c>
    </row>
    <row r="388" spans="1:4" x14ac:dyDescent="0.3">
      <c r="A388" s="5">
        <v>45261</v>
      </c>
      <c r="B388" s="20">
        <v>171.64699999999999</v>
      </c>
      <c r="C388" s="20">
        <v>90.191000000000003</v>
      </c>
      <c r="D388" s="20">
        <v>261.83800000000002</v>
      </c>
    </row>
    <row r="389" spans="1:4" x14ac:dyDescent="0.3">
      <c r="A389" s="5">
        <v>45292</v>
      </c>
      <c r="B389" s="20">
        <v>170.03100000000001</v>
      </c>
      <c r="C389" s="20">
        <v>91.584000000000003</v>
      </c>
      <c r="D389" s="20">
        <v>261.61399999999998</v>
      </c>
    </row>
    <row r="390" spans="1:4" x14ac:dyDescent="0.3">
      <c r="A390" s="5">
        <v>45323</v>
      </c>
      <c r="B390" s="20">
        <v>175.00299999999999</v>
      </c>
      <c r="C390" s="20">
        <v>93.478999999999999</v>
      </c>
      <c r="D390" s="20">
        <v>268.48200000000003</v>
      </c>
    </row>
    <row r="391" spans="1:4" x14ac:dyDescent="0.3">
      <c r="A391" s="5">
        <v>45352</v>
      </c>
      <c r="B391" s="20">
        <v>171.232</v>
      </c>
      <c r="C391" s="20">
        <v>94.251999999999995</v>
      </c>
      <c r="D391" s="20">
        <v>265.48399999999998</v>
      </c>
    </row>
    <row r="392" spans="1:4" x14ac:dyDescent="0.3">
      <c r="A392" s="5">
        <v>45383</v>
      </c>
      <c r="B392" s="20">
        <v>173.47900000000001</v>
      </c>
      <c r="C392" s="20">
        <v>94.123000000000005</v>
      </c>
      <c r="D392" s="20">
        <v>267.60199999999998</v>
      </c>
    </row>
    <row r="393" spans="1:4" x14ac:dyDescent="0.3">
      <c r="A393" s="5">
        <v>45413</v>
      </c>
      <c r="B393" s="20">
        <v>171.04400000000001</v>
      </c>
      <c r="C393" s="20">
        <v>95.418000000000006</v>
      </c>
      <c r="D393" s="20">
        <v>266.46199999999999</v>
      </c>
    </row>
    <row r="394" spans="1:4" x14ac:dyDescent="0.3">
      <c r="A394" s="5">
        <v>45444</v>
      </c>
      <c r="B394" s="20">
        <v>173.50200000000001</v>
      </c>
      <c r="C394" s="20">
        <v>95.775000000000006</v>
      </c>
      <c r="D394" s="20">
        <v>269.27699999999999</v>
      </c>
    </row>
    <row r="395" spans="1:4" x14ac:dyDescent="0.3">
      <c r="A395" s="5">
        <v>45474</v>
      </c>
      <c r="B395" s="20">
        <v>174.61</v>
      </c>
      <c r="C395" s="20">
        <v>96.686000000000007</v>
      </c>
      <c r="D395" s="20">
        <v>271.29599999999999</v>
      </c>
    </row>
    <row r="396" spans="1:4" x14ac:dyDescent="0.3">
      <c r="A396" s="5">
        <v>45505</v>
      </c>
      <c r="B396" s="20">
        <v>178.07900000000001</v>
      </c>
      <c r="C396" s="20">
        <v>97.724999999999994</v>
      </c>
      <c r="D396" s="20">
        <v>275.80399999999997</v>
      </c>
    </row>
    <row r="397" spans="1:4" x14ac:dyDescent="0.3">
      <c r="A397" s="5">
        <v>45536</v>
      </c>
      <c r="B397" s="20">
        <v>174.96600000000001</v>
      </c>
      <c r="C397" s="20">
        <v>98.325000000000003</v>
      </c>
      <c r="D397" s="20">
        <v>273.291</v>
      </c>
    </row>
    <row r="398" spans="1:4" x14ac:dyDescent="0.3">
      <c r="A398" s="5">
        <v>45566</v>
      </c>
      <c r="B398" s="20">
        <v>170.96600000000001</v>
      </c>
      <c r="C398" s="20">
        <v>98.846999999999994</v>
      </c>
      <c r="D398" s="20">
        <v>269.81299999999999</v>
      </c>
    </row>
    <row r="399" spans="1:4" x14ac:dyDescent="0.3">
      <c r="A399" s="5">
        <v>45597</v>
      </c>
      <c r="B399" s="20">
        <v>176.70699999999999</v>
      </c>
      <c r="C399" s="20">
        <v>99.947000000000003</v>
      </c>
      <c r="D399" s="20">
        <v>276.65499999999997</v>
      </c>
    </row>
    <row r="400" spans="1:4" x14ac:dyDescent="0.3">
      <c r="A400" s="5">
        <v>45627</v>
      </c>
      <c r="B400" s="20">
        <v>170.10900000000001</v>
      </c>
      <c r="C400" s="20">
        <v>100.517</v>
      </c>
      <c r="D400" s="20">
        <v>270.62700000000001</v>
      </c>
    </row>
    <row r="401" spans="1:4" x14ac:dyDescent="0.3">
      <c r="A401" s="5">
        <v>45658</v>
      </c>
      <c r="B401" s="20">
        <v>173.04599999999999</v>
      </c>
      <c r="C401" s="20">
        <v>101.78100000000001</v>
      </c>
      <c r="D401" s="20">
        <v>274.827</v>
      </c>
    </row>
    <row r="402" spans="1:4" x14ac:dyDescent="0.3">
      <c r="A402" s="5">
        <v>45689</v>
      </c>
      <c r="B402" s="20">
        <v>179.39099999999999</v>
      </c>
      <c r="C402" s="20">
        <v>101.142</v>
      </c>
      <c r="D402" s="20">
        <v>280.53300000000002</v>
      </c>
    </row>
    <row r="403" spans="1:4" x14ac:dyDescent="0.3">
      <c r="A403" s="5">
        <v>45717</v>
      </c>
      <c r="B403" s="20">
        <v>182.864</v>
      </c>
      <c r="C403" s="20">
        <v>100.506</v>
      </c>
      <c r="D403" s="20">
        <v>283.36900000000003</v>
      </c>
    </row>
    <row r="404" spans="1:4" x14ac:dyDescent="0.3">
      <c r="A404" s="5">
        <v>45748</v>
      </c>
      <c r="B404" s="20">
        <v>189.917</v>
      </c>
      <c r="C404" s="20">
        <v>100.681</v>
      </c>
      <c r="D404" s="20">
        <v>290.59800000000001</v>
      </c>
    </row>
    <row r="405" spans="1:4" x14ac:dyDescent="0.3">
      <c r="A405" s="5">
        <v>45778</v>
      </c>
      <c r="B405" s="20">
        <v>181.78399999999999</v>
      </c>
      <c r="C405" s="20">
        <v>100.44499999999999</v>
      </c>
      <c r="D405" s="20">
        <v>282.22899999999998</v>
      </c>
    </row>
    <row r="406" spans="1:4" x14ac:dyDescent="0.3">
      <c r="A406" s="5">
        <v>45809</v>
      </c>
      <c r="B406" s="20">
        <v>179.101</v>
      </c>
      <c r="C406" s="20">
        <v>101.947</v>
      </c>
      <c r="D406" s="20">
        <v>281.048</v>
      </c>
    </row>
    <row r="407" spans="1:4" x14ac:dyDescent="0.3">
      <c r="A407" s="5">
        <v>45839</v>
      </c>
      <c r="B407" s="20">
        <v>179.32</v>
      </c>
      <c r="C407" s="20">
        <v>104.85299999999999</v>
      </c>
      <c r="D407" s="20">
        <v>284.17200000000003</v>
      </c>
    </row>
    <row r="408" spans="1:4" x14ac:dyDescent="0.3">
      <c r="A408" s="5">
        <v>45870</v>
      </c>
      <c r="B408" s="20">
        <v>178.393</v>
      </c>
      <c r="C408" s="20">
        <v>106.348</v>
      </c>
      <c r="D408" s="20">
        <v>284.74099999999999</v>
      </c>
    </row>
    <row r="409" spans="1:4" x14ac:dyDescent="0.3">
      <c r="A409" s="5">
        <v>45901</v>
      </c>
      <c r="B409" s="20">
        <v>186.465</v>
      </c>
      <c r="C409" s="20">
        <v>105.886</v>
      </c>
      <c r="D409" s="20">
        <v>292.35199999999998</v>
      </c>
    </row>
    <row r="410" spans="1:4" x14ac:dyDescent="0.3">
      <c r="A410" s="5">
        <v>45931</v>
      </c>
      <c r="B410" s="20">
        <v>195.87899999999999</v>
      </c>
      <c r="C410" s="20">
        <v>105.279</v>
      </c>
      <c r="D410" s="20">
        <v>301.15800000000002</v>
      </c>
    </row>
    <row r="411" spans="1:4" x14ac:dyDescent="0.3">
      <c r="A411" s="5">
        <v>45962</v>
      </c>
      <c r="B411" s="20">
        <v>184.881</v>
      </c>
      <c r="C411" s="20">
        <v>104.623</v>
      </c>
      <c r="D411" s="20">
        <v>289.50400000000002</v>
      </c>
    </row>
    <row r="412" spans="1:4" x14ac:dyDescent="0.3">
      <c r="A412" s="5">
        <v>45992</v>
      </c>
      <c r="B412" s="20">
        <v>180.88</v>
      </c>
      <c r="C412" s="20">
        <v>104.402</v>
      </c>
      <c r="D412" s="20">
        <v>285.28199999999998</v>
      </c>
    </row>
    <row r="413" spans="1:4" x14ac:dyDescent="0.3">
      <c r="A413" s="5">
        <v>46023</v>
      </c>
      <c r="B413" s="20">
        <v>194.714</v>
      </c>
      <c r="C413" s="20">
        <v>105.09099999999999</v>
      </c>
      <c r="D413" s="20">
        <v>299.80599999999998</v>
      </c>
    </row>
    <row r="414" spans="1:4" x14ac:dyDescent="0.3">
      <c r="A414" s="5">
        <v>46054</v>
      </c>
      <c r="B414" s="20">
        <v>206.06</v>
      </c>
      <c r="C414" s="20">
        <v>105.74299999999999</v>
      </c>
      <c r="D414" s="20">
        <v>311.803</v>
      </c>
    </row>
    <row r="415" spans="1:4" x14ac:dyDescent="0.3">
      <c r="A415" s="5">
        <v>46082</v>
      </c>
      <c r="B415" s="20">
        <v>212.51400000000001</v>
      </c>
      <c r="C415" s="20">
        <v>106.262</v>
      </c>
      <c r="D415" s="20">
        <v>318.77600000000001</v>
      </c>
    </row>
    <row r="416" spans="1:4" x14ac:dyDescent="0.3">
      <c r="A416" s="5">
        <v>46113</v>
      </c>
      <c r="B416" s="20">
        <v>221.26300000000001</v>
      </c>
      <c r="C416" s="20">
        <v>105.839</v>
      </c>
      <c r="D416" s="20">
        <v>327.101</v>
      </c>
    </row>
    <row r="417" spans="2:4" x14ac:dyDescent="0.3">
      <c r="B417" s="2" t="s">
        <v>46</v>
      </c>
      <c r="C417" s="2" t="s">
        <v>46</v>
      </c>
      <c r="D417" s="2" t="s">
        <v>46</v>
      </c>
    </row>
    <row r="418" spans="2:4" x14ac:dyDescent="0.3">
      <c r="B418" s="2" t="s">
        <v>46</v>
      </c>
      <c r="C418" s="2" t="s">
        <v>46</v>
      </c>
      <c r="D418" s="2" t="s">
        <v>46</v>
      </c>
    </row>
    <row r="419" spans="2:4" x14ac:dyDescent="0.3">
      <c r="B419" s="2" t="s">
        <v>46</v>
      </c>
      <c r="C419" s="2" t="s">
        <v>46</v>
      </c>
      <c r="D419" s="2" t="s">
        <v>46</v>
      </c>
    </row>
    <row r="420" spans="2:4" x14ac:dyDescent="0.3">
      <c r="B420" s="2" t="s">
        <v>46</v>
      </c>
      <c r="C420" s="2" t="s">
        <v>46</v>
      </c>
      <c r="D420" s="2" t="s">
        <v>46</v>
      </c>
    </row>
    <row r="421" spans="2:4" x14ac:dyDescent="0.3">
      <c r="B421" s="2" t="s">
        <v>46</v>
      </c>
      <c r="C421" s="2" t="s">
        <v>46</v>
      </c>
      <c r="D421" s="2" t="s">
        <v>46</v>
      </c>
    </row>
    <row r="422" spans="2:4" x14ac:dyDescent="0.3">
      <c r="B422" s="2" t="s">
        <v>46</v>
      </c>
      <c r="C422" s="2" t="s">
        <v>46</v>
      </c>
      <c r="D422" s="2" t="s">
        <v>46</v>
      </c>
    </row>
    <row r="423" spans="2:4" x14ac:dyDescent="0.3">
      <c r="B423" s="2" t="s">
        <v>46</v>
      </c>
      <c r="C423" s="2" t="s">
        <v>46</v>
      </c>
      <c r="D423" s="2" t="s">
        <v>46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24"/>
  <sheetViews>
    <sheetView showGridLines="0" workbookViewId="0">
      <pane xSplit="1" ySplit="4" topLeftCell="B396" activePane="bottomRight" state="frozen"/>
      <selection pane="topRight" activeCell="B1" sqref="B1"/>
      <selection pane="bottomLeft" activeCell="A4" sqref="A4"/>
      <selection pane="bottomRight" activeCell="B419" sqref="B419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11.44140625" style="2" customWidth="1"/>
    <col min="6" max="7" width="9.5546875" style="2" bestFit="1" customWidth="1"/>
    <col min="8" max="16384" width="9.109375" style="2"/>
  </cols>
  <sheetData>
    <row r="1" spans="1:4" x14ac:dyDescent="0.3">
      <c r="A1" s="36" t="s">
        <v>45</v>
      </c>
      <c r="B1" s="36"/>
      <c r="C1" s="36"/>
      <c r="D1" s="36"/>
    </row>
    <row r="2" spans="1:4" x14ac:dyDescent="0.3">
      <c r="A2" s="36" t="s">
        <v>6</v>
      </c>
      <c r="B2" s="36"/>
      <c r="C2" s="36"/>
      <c r="D2" s="36"/>
    </row>
    <row r="3" spans="1:4" x14ac:dyDescent="0.3">
      <c r="A3" s="21" t="s">
        <v>9</v>
      </c>
      <c r="B3" s="32"/>
      <c r="C3" s="33"/>
      <c r="D3" s="33"/>
    </row>
    <row r="4" spans="1:4" s="3" customFormat="1" ht="26.25" customHeight="1" x14ac:dyDescent="0.3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3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3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3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3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3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3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3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3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3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3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3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3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3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3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3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3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3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3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3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3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3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3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3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3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3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3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3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3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3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3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3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3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3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3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3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3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3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3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3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3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3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3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3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3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3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3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3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3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3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3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3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3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3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3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3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3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3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3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3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3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3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3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3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3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3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3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3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3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3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3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3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3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3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3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3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3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3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3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3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3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3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3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3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3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3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3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3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3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3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3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3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3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3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3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3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3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3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3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3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3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3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3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3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3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3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3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3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3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3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3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3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3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3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3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3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3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3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3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3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3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3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3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3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3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3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3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3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3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3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3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3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3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3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3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3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3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3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3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3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3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3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3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3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3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3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3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3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3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3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3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3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3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3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3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3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3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3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3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3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3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3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3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3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3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3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3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3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3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3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3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3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3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3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3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3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3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3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3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3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3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3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3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3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3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3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3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3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3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3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3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3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3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3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3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3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3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3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3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3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3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3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3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3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3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3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3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3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3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3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3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3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3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3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3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3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3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3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3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3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3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3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3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3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3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3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3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3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3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3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3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3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3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3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3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3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3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3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3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3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3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3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3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3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3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3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3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3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3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3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3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3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3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3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3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3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3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3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3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3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3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3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3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3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3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3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3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3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3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3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3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3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3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3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3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3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3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3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3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3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3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3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3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3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3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3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3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3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3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3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3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3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3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3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3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3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3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3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3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3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3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3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3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3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3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3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3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3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3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3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3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3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3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3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3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3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3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3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3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3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3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3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3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3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3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3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3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3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3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3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3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3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3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3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3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3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3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3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3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3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3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3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3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3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3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3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3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3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3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3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3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3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3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3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3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3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3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3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3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3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3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3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3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3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3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5" x14ac:dyDescent="0.3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5" x14ac:dyDescent="0.3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5" x14ac:dyDescent="0.3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5" x14ac:dyDescent="0.3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5" x14ac:dyDescent="0.3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5" x14ac:dyDescent="0.3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5" x14ac:dyDescent="0.3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5" x14ac:dyDescent="0.3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5" x14ac:dyDescent="0.3">
      <c r="A377" s="5">
        <v>44927</v>
      </c>
      <c r="B377" s="10">
        <f>266589/(1000)</f>
        <v>266.589</v>
      </c>
      <c r="C377" s="10">
        <f>62185/(1000)</f>
        <v>62.185000000000002</v>
      </c>
      <c r="D377" s="8">
        <f>328774/(1000)</f>
        <v>328.774</v>
      </c>
    </row>
    <row r="378" spans="1:5" x14ac:dyDescent="0.3">
      <c r="A378" s="5">
        <v>44958</v>
      </c>
      <c r="B378" s="10">
        <f>261453/(1000)</f>
        <v>261.45299999999997</v>
      </c>
      <c r="C378" s="10">
        <f>62086/(1000)</f>
        <v>62.085999999999999</v>
      </c>
      <c r="D378" s="8">
        <f>323539/(1000)</f>
        <v>323.53899999999999</v>
      </c>
      <c r="E378" s="2">
        <f>1000</f>
        <v>1000</v>
      </c>
    </row>
    <row r="379" spans="1:5" x14ac:dyDescent="0.3">
      <c r="A379" s="5">
        <v>44986</v>
      </c>
      <c r="B379" s="10">
        <f>256049/(1000)</f>
        <v>256.04899999999998</v>
      </c>
      <c r="C379" s="10">
        <f>62079/(1000)</f>
        <v>62.079000000000001</v>
      </c>
      <c r="D379" s="8">
        <f>318127/(1000)</f>
        <v>318.12700000000001</v>
      </c>
    </row>
    <row r="380" spans="1:5" x14ac:dyDescent="0.3">
      <c r="A380" s="5">
        <v>45017</v>
      </c>
      <c r="B380" s="10">
        <f>261497/(1000)</f>
        <v>261.49700000000001</v>
      </c>
      <c r="C380" s="10">
        <f>63222/(1000)</f>
        <v>63.222000000000001</v>
      </c>
      <c r="D380" s="8">
        <f>324718/(1000)</f>
        <v>324.71800000000002</v>
      </c>
    </row>
    <row r="381" spans="1:5" x14ac:dyDescent="0.3">
      <c r="A381" s="5">
        <v>45047</v>
      </c>
      <c r="B381" s="10">
        <f>255391/(1000)</f>
        <v>255.39099999999999</v>
      </c>
      <c r="C381" s="10">
        <f>62992/(1000)</f>
        <v>62.991999999999997</v>
      </c>
      <c r="D381" s="8">
        <f>318383/(1000)</f>
        <v>318.38299999999998</v>
      </c>
    </row>
    <row r="382" spans="1:5" x14ac:dyDescent="0.3">
      <c r="A382" s="5">
        <v>45078</v>
      </c>
      <c r="B382" s="10">
        <f>253648/(1000)</f>
        <v>253.648</v>
      </c>
      <c r="C382" s="10">
        <f>63394/(1000)</f>
        <v>63.393999999999998</v>
      </c>
      <c r="D382" s="8">
        <f>317042/(1000)</f>
        <v>317.04199999999997</v>
      </c>
    </row>
    <row r="383" spans="1:5" x14ac:dyDescent="0.3">
      <c r="A383" s="5">
        <v>45108</v>
      </c>
      <c r="B383" s="10">
        <f>256580/(1000)</f>
        <v>256.58</v>
      </c>
      <c r="C383" s="10">
        <f>62755/(1000)</f>
        <v>62.755000000000003</v>
      </c>
      <c r="D383" s="8">
        <f>319335/(1000)</f>
        <v>319.33499999999998</v>
      </c>
    </row>
    <row r="384" spans="1:5" x14ac:dyDescent="0.3">
      <c r="A384" s="5">
        <v>45139</v>
      </c>
      <c r="B384" s="10">
        <f>256358/(1000)</f>
        <v>256.358</v>
      </c>
      <c r="C384" s="10">
        <f>62770/(1000)</f>
        <v>62.77</v>
      </c>
      <c r="D384" s="8">
        <f>319128/(1000)</f>
        <v>319.12799999999999</v>
      </c>
    </row>
    <row r="385" spans="1:4" x14ac:dyDescent="0.3">
      <c r="A385" s="5">
        <v>45170</v>
      </c>
      <c r="B385" s="10">
        <f>259101/(1000)</f>
        <v>259.101</v>
      </c>
      <c r="C385" s="10">
        <f>63997/(1000)</f>
        <v>63.997</v>
      </c>
      <c r="D385" s="8">
        <f>323098/(1000)</f>
        <v>323.09800000000001</v>
      </c>
    </row>
    <row r="386" spans="1:4" x14ac:dyDescent="0.3">
      <c r="A386" s="5">
        <v>45200</v>
      </c>
      <c r="B386" s="10">
        <f>261555/(1000)</f>
        <v>261.55500000000001</v>
      </c>
      <c r="C386" s="10">
        <f>65008/(1000)</f>
        <v>65.007999999999996</v>
      </c>
      <c r="D386" s="8">
        <f>326563/(1000)</f>
        <v>326.56299999999999</v>
      </c>
    </row>
    <row r="387" spans="1:4" x14ac:dyDescent="0.3">
      <c r="A387" s="5">
        <v>45231</v>
      </c>
      <c r="B387" s="10">
        <f>256913/(1000)</f>
        <v>256.91300000000001</v>
      </c>
      <c r="C387" s="10">
        <f>65394/(1000)</f>
        <v>65.394000000000005</v>
      </c>
      <c r="D387" s="8">
        <f>322307/(1000)</f>
        <v>322.30700000000002</v>
      </c>
    </row>
    <row r="388" spans="1:4" x14ac:dyDescent="0.3">
      <c r="A388" s="5">
        <v>45261</v>
      </c>
      <c r="B388" s="10">
        <f>259819/(1000)</f>
        <v>259.81900000000002</v>
      </c>
      <c r="C388" s="10">
        <f>65907/(1000)</f>
        <v>65.906999999999996</v>
      </c>
      <c r="D388" s="8">
        <f>325726/(1000)</f>
        <v>325.726</v>
      </c>
    </row>
    <row r="389" spans="1:4" x14ac:dyDescent="0.3">
      <c r="A389" s="5">
        <v>45292</v>
      </c>
      <c r="B389" s="10">
        <v>260.76600000000002</v>
      </c>
      <c r="C389" s="10">
        <v>64.774000000000001</v>
      </c>
      <c r="D389" s="8">
        <v>325.53899999999999</v>
      </c>
    </row>
    <row r="390" spans="1:4" x14ac:dyDescent="0.3">
      <c r="A390" s="5">
        <v>45323</v>
      </c>
      <c r="B390" s="10">
        <v>265.02100000000002</v>
      </c>
      <c r="C390" s="10">
        <v>66.713999999999999</v>
      </c>
      <c r="D390" s="8">
        <v>331.73500000000001</v>
      </c>
    </row>
    <row r="391" spans="1:4" x14ac:dyDescent="0.3">
      <c r="A391" s="5">
        <v>45352</v>
      </c>
      <c r="B391" s="10">
        <v>261.21499999999997</v>
      </c>
      <c r="C391" s="10">
        <v>66.194000000000003</v>
      </c>
      <c r="D391" s="8">
        <v>327.40899999999999</v>
      </c>
    </row>
    <row r="392" spans="1:4" x14ac:dyDescent="0.3">
      <c r="A392" s="5">
        <v>45383</v>
      </c>
      <c r="B392" s="10">
        <v>271.92500000000001</v>
      </c>
      <c r="C392" s="10">
        <v>66.546000000000006</v>
      </c>
      <c r="D392" s="8">
        <v>338.47199999999998</v>
      </c>
    </row>
    <row r="393" spans="1:4" x14ac:dyDescent="0.3">
      <c r="A393" s="5">
        <v>45413</v>
      </c>
      <c r="B393" s="10">
        <v>269.28899999999999</v>
      </c>
      <c r="C393" s="10">
        <v>67.471999999999994</v>
      </c>
      <c r="D393" s="8">
        <v>336.76100000000002</v>
      </c>
    </row>
    <row r="394" spans="1:4" x14ac:dyDescent="0.3">
      <c r="A394" s="5">
        <v>45444</v>
      </c>
      <c r="B394" s="10">
        <v>272.262</v>
      </c>
      <c r="C394" s="10">
        <v>68.358999999999995</v>
      </c>
      <c r="D394" s="8">
        <v>340.62099999999998</v>
      </c>
    </row>
    <row r="395" spans="1:4" x14ac:dyDescent="0.3">
      <c r="A395" s="5">
        <v>45474</v>
      </c>
      <c r="B395" s="10">
        <v>278.73599999999999</v>
      </c>
      <c r="C395" s="10">
        <v>69.56</v>
      </c>
      <c r="D395" s="8">
        <v>348.29700000000003</v>
      </c>
    </row>
    <row r="396" spans="1:4" x14ac:dyDescent="0.3">
      <c r="A396" s="5">
        <v>45505</v>
      </c>
      <c r="B396" s="10">
        <v>275.98399999999998</v>
      </c>
      <c r="C396" s="10">
        <v>70.980999999999995</v>
      </c>
      <c r="D396" s="8">
        <v>346.96499999999997</v>
      </c>
    </row>
    <row r="397" spans="1:4" x14ac:dyDescent="0.3">
      <c r="A397" s="5">
        <v>45536</v>
      </c>
      <c r="B397" s="10">
        <v>285.68200000000002</v>
      </c>
      <c r="C397" s="10">
        <v>70.91</v>
      </c>
      <c r="D397" s="8">
        <v>356.59199999999998</v>
      </c>
    </row>
    <row r="398" spans="1:4" x14ac:dyDescent="0.3">
      <c r="A398" s="5">
        <v>45566</v>
      </c>
      <c r="B398" s="10">
        <v>273.79500000000002</v>
      </c>
      <c r="C398" s="10">
        <v>71.805000000000007</v>
      </c>
      <c r="D398" s="8">
        <v>345.601</v>
      </c>
    </row>
    <row r="399" spans="1:4" x14ac:dyDescent="0.3">
      <c r="A399" s="5">
        <v>45597</v>
      </c>
      <c r="B399" s="10">
        <v>283.779</v>
      </c>
      <c r="C399" s="10">
        <v>72.631</v>
      </c>
      <c r="D399" s="8">
        <v>356.41</v>
      </c>
    </row>
    <row r="400" spans="1:4" x14ac:dyDescent="0.3">
      <c r="A400" s="5">
        <v>45627</v>
      </c>
      <c r="B400" s="10">
        <v>294.06099999999998</v>
      </c>
      <c r="C400" s="10">
        <v>73.415000000000006</v>
      </c>
      <c r="D400" s="8">
        <v>367.476</v>
      </c>
    </row>
    <row r="401" spans="1:4" x14ac:dyDescent="0.3">
      <c r="A401" s="5">
        <v>45658</v>
      </c>
      <c r="B401" s="10">
        <v>325.80799999999999</v>
      </c>
      <c r="C401" s="10">
        <v>73.724000000000004</v>
      </c>
      <c r="D401" s="8">
        <v>399.53199999999998</v>
      </c>
    </row>
    <row r="402" spans="1:4" x14ac:dyDescent="0.3">
      <c r="A402" s="5">
        <v>45689</v>
      </c>
      <c r="B402" s="10">
        <v>323.67399999999998</v>
      </c>
      <c r="C402" s="10">
        <v>73.927999999999997</v>
      </c>
      <c r="D402" s="8">
        <v>397.60199999999998</v>
      </c>
    </row>
    <row r="403" spans="1:4" x14ac:dyDescent="0.3">
      <c r="A403" s="5">
        <v>45717</v>
      </c>
      <c r="B403" s="10">
        <v>342.31599999999997</v>
      </c>
      <c r="C403" s="10">
        <v>74.036000000000001</v>
      </c>
      <c r="D403" s="8">
        <v>416.35199999999998</v>
      </c>
    </row>
    <row r="404" spans="1:4" x14ac:dyDescent="0.3">
      <c r="A404" s="5">
        <v>45748</v>
      </c>
      <c r="B404" s="10">
        <v>276.50200000000001</v>
      </c>
      <c r="C404" s="10">
        <v>74.436999999999998</v>
      </c>
      <c r="D404" s="8">
        <v>350.93900000000002</v>
      </c>
    </row>
    <row r="405" spans="1:4" x14ac:dyDescent="0.3">
      <c r="A405" s="5">
        <v>45778</v>
      </c>
      <c r="B405" s="10">
        <v>274.55799999999999</v>
      </c>
      <c r="C405" s="10">
        <v>74.418999999999997</v>
      </c>
      <c r="D405" s="8">
        <v>348.97699999999998</v>
      </c>
    </row>
    <row r="406" spans="1:4" x14ac:dyDescent="0.3">
      <c r="A406" s="5">
        <v>45809</v>
      </c>
      <c r="B406" s="10">
        <v>264.73899999999998</v>
      </c>
      <c r="C406" s="10">
        <v>75.004999999999995</v>
      </c>
      <c r="D406" s="8">
        <v>339.745</v>
      </c>
    </row>
    <row r="407" spans="1:4" x14ac:dyDescent="0.3">
      <c r="A407" s="5">
        <v>45839</v>
      </c>
      <c r="B407" s="10">
        <v>281.96499999999997</v>
      </c>
      <c r="C407" s="10">
        <v>77.27</v>
      </c>
      <c r="D407" s="8">
        <v>359.23500000000001</v>
      </c>
    </row>
    <row r="408" spans="1:4" x14ac:dyDescent="0.3">
      <c r="A408" s="5">
        <v>45870</v>
      </c>
      <c r="B408" s="10">
        <v>266.58699999999999</v>
      </c>
      <c r="C408" s="10">
        <v>77.795000000000002</v>
      </c>
      <c r="D408" s="8">
        <v>344.38299999999998</v>
      </c>
    </row>
    <row r="409" spans="1:4" x14ac:dyDescent="0.3">
      <c r="A409" s="5">
        <v>45901</v>
      </c>
      <c r="B409" s="10">
        <v>274.36200000000002</v>
      </c>
      <c r="C409" s="10">
        <v>77.381</v>
      </c>
      <c r="D409" s="8">
        <v>351.74299999999999</v>
      </c>
    </row>
    <row r="410" spans="1:4" x14ac:dyDescent="0.3">
      <c r="A410" s="5">
        <v>45931</v>
      </c>
      <c r="B410" s="10">
        <v>261.178</v>
      </c>
      <c r="C410" s="10">
        <v>77.355999999999995</v>
      </c>
      <c r="D410" s="8">
        <v>338.53399999999999</v>
      </c>
    </row>
    <row r="411" spans="1:4" x14ac:dyDescent="0.3">
      <c r="A411" s="5">
        <v>45962</v>
      </c>
      <c r="B411" s="10">
        <v>276.35399999999998</v>
      </c>
      <c r="C411" s="10">
        <v>77.018000000000001</v>
      </c>
      <c r="D411" s="8">
        <v>353.37200000000001</v>
      </c>
    </row>
    <row r="412" spans="1:4" x14ac:dyDescent="0.3">
      <c r="A412" s="5">
        <v>45992</v>
      </c>
      <c r="B412" s="10">
        <v>283.49700000000001</v>
      </c>
      <c r="C412" s="10">
        <v>77.863</v>
      </c>
      <c r="D412" s="8">
        <v>361.36</v>
      </c>
    </row>
    <row r="413" spans="1:4" x14ac:dyDescent="0.3">
      <c r="A413" s="5">
        <v>46023</v>
      </c>
      <c r="B413" s="10">
        <v>276.976</v>
      </c>
      <c r="C413" s="10">
        <v>77.015000000000001</v>
      </c>
      <c r="D413" s="8">
        <v>353.99099999999999</v>
      </c>
    </row>
    <row r="414" spans="1:4" x14ac:dyDescent="0.3">
      <c r="A414" s="5">
        <v>46054</v>
      </c>
      <c r="B414" s="10">
        <v>288.58</v>
      </c>
      <c r="C414" s="10">
        <v>78.201999999999998</v>
      </c>
      <c r="D414" s="8">
        <v>366.78300000000002</v>
      </c>
    </row>
    <row r="415" spans="1:4" x14ac:dyDescent="0.3">
      <c r="A415" s="5">
        <v>46082</v>
      </c>
      <c r="B415" s="10">
        <v>298.59100000000001</v>
      </c>
      <c r="C415" s="10">
        <v>76.77</v>
      </c>
      <c r="D415" s="8">
        <v>375.36</v>
      </c>
    </row>
    <row r="416" spans="1:4" x14ac:dyDescent="0.3">
      <c r="A416" s="5">
        <v>46113</v>
      </c>
      <c r="B416" s="10">
        <v>304.94900000000001</v>
      </c>
      <c r="C416" s="10">
        <v>78.033000000000001</v>
      </c>
      <c r="D416" s="8">
        <v>382.98200000000003</v>
      </c>
    </row>
    <row r="417" spans="2:4" x14ac:dyDescent="0.3">
      <c r="B417" s="2" t="s">
        <v>46</v>
      </c>
      <c r="C417" s="2" t="s">
        <v>46</v>
      </c>
      <c r="D417" s="2" t="s">
        <v>46</v>
      </c>
    </row>
    <row r="418" spans="2:4" x14ac:dyDescent="0.3">
      <c r="B418" s="2" t="s">
        <v>46</v>
      </c>
      <c r="C418" s="2" t="s">
        <v>46</v>
      </c>
      <c r="D418" s="2" t="s">
        <v>46</v>
      </c>
    </row>
    <row r="419" spans="2:4" x14ac:dyDescent="0.3">
      <c r="B419" s="2" t="s">
        <v>46</v>
      </c>
      <c r="C419" s="2" t="s">
        <v>46</v>
      </c>
      <c r="D419" s="2" t="s">
        <v>46</v>
      </c>
    </row>
    <row r="420" spans="2:4" x14ac:dyDescent="0.3">
      <c r="B420" s="2" t="s">
        <v>46</v>
      </c>
      <c r="C420" s="2" t="s">
        <v>46</v>
      </c>
      <c r="D420" s="2" t="s">
        <v>46</v>
      </c>
    </row>
    <row r="421" spans="2:4" x14ac:dyDescent="0.3">
      <c r="B421" s="2" t="s">
        <v>46</v>
      </c>
      <c r="C421" s="2" t="s">
        <v>46</v>
      </c>
      <c r="D421" s="2" t="s">
        <v>46</v>
      </c>
    </row>
    <row r="422" spans="2:4" x14ac:dyDescent="0.3">
      <c r="B422" s="2" t="s">
        <v>46</v>
      </c>
      <c r="C422" s="2" t="s">
        <v>46</v>
      </c>
      <c r="D422" s="2" t="s">
        <v>46</v>
      </c>
    </row>
    <row r="423" spans="2:4" x14ac:dyDescent="0.3">
      <c r="B423" s="2" t="s">
        <v>46</v>
      </c>
      <c r="C423" s="2" t="s">
        <v>46</v>
      </c>
      <c r="D423" s="2" t="s">
        <v>46</v>
      </c>
    </row>
    <row r="424" spans="2:4" x14ac:dyDescent="0.3">
      <c r="B424" s="2" t="s">
        <v>46</v>
      </c>
      <c r="C424" s="2" t="s">
        <v>46</v>
      </c>
      <c r="D424" s="2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04"/>
  <sheetViews>
    <sheetView showGridLines="0" zoomScale="90" zoomScaleNormal="100" workbookViewId="0">
      <pane xSplit="1" ySplit="4" topLeftCell="B384" activePane="bottomRight" state="frozen"/>
      <selection pane="topRight" activeCell="B1" sqref="B1"/>
      <selection pane="bottomLeft" activeCell="A5" sqref="A5"/>
      <selection pane="bottomRight" activeCell="A404" sqref="A404"/>
    </sheetView>
  </sheetViews>
  <sheetFormatPr defaultRowHeight="13.2" x14ac:dyDescent="0.25"/>
  <cols>
    <col min="1" max="1" width="18.6640625" customWidth="1"/>
    <col min="2" max="2" width="11.44140625" customWidth="1"/>
    <col min="8" max="8" width="10.44140625" customWidth="1"/>
    <col min="10" max="10" width="9.44140625" bestFit="1" customWidth="1"/>
  </cols>
  <sheetData>
    <row r="1" spans="1:24" ht="13.8" x14ac:dyDescent="0.3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13.8" x14ac:dyDescent="0.3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3.8" x14ac:dyDescent="0.3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ht="13.8" x14ac:dyDescent="0.3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ht="13.8" x14ac:dyDescent="0.3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ht="13.8" x14ac:dyDescent="0.3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ht="13.8" x14ac:dyDescent="0.3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ht="13.8" x14ac:dyDescent="0.3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ht="13.8" x14ac:dyDescent="0.3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ht="13.8" x14ac:dyDescent="0.3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ht="13.8" x14ac:dyDescent="0.3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ht="13.8" x14ac:dyDescent="0.3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ht="13.8" x14ac:dyDescent="0.3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ht="13.8" x14ac:dyDescent="0.3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ht="13.8" x14ac:dyDescent="0.3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ht="13.8" x14ac:dyDescent="0.3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ht="13.8" x14ac:dyDescent="0.3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ht="13.8" x14ac:dyDescent="0.3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ht="13.8" x14ac:dyDescent="0.3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ht="13.8" x14ac:dyDescent="0.3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ht="13.8" x14ac:dyDescent="0.3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ht="13.8" x14ac:dyDescent="0.3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ht="13.8" x14ac:dyDescent="0.3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ht="13.8" x14ac:dyDescent="0.3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ht="13.8" x14ac:dyDescent="0.3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ht="13.8" x14ac:dyDescent="0.3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ht="13.8" x14ac:dyDescent="0.3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ht="13.8" x14ac:dyDescent="0.3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ht="13.8" x14ac:dyDescent="0.3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ht="13.8" x14ac:dyDescent="0.3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ht="13.8" x14ac:dyDescent="0.3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ht="13.8" x14ac:dyDescent="0.3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ht="13.8" x14ac:dyDescent="0.3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ht="13.8" x14ac:dyDescent="0.3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ht="13.8" x14ac:dyDescent="0.3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ht="13.8" x14ac:dyDescent="0.3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ht="13.8" x14ac:dyDescent="0.3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ht="13.8" x14ac:dyDescent="0.3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ht="13.8" x14ac:dyDescent="0.3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ht="13.8" x14ac:dyDescent="0.3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ht="13.8" x14ac:dyDescent="0.3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ht="13.8" x14ac:dyDescent="0.3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ht="13.8" x14ac:dyDescent="0.3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ht="13.8" x14ac:dyDescent="0.3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ht="13.8" x14ac:dyDescent="0.3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ht="13.8" x14ac:dyDescent="0.3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ht="13.8" x14ac:dyDescent="0.3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ht="13.8" x14ac:dyDescent="0.3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ht="13.8" x14ac:dyDescent="0.3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ht="13.8" x14ac:dyDescent="0.3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ht="13.8" x14ac:dyDescent="0.3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ht="13.8" x14ac:dyDescent="0.3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ht="13.8" x14ac:dyDescent="0.3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ht="13.8" x14ac:dyDescent="0.3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ht="13.8" x14ac:dyDescent="0.3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ht="13.8" x14ac:dyDescent="0.3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ht="13.8" x14ac:dyDescent="0.3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ht="13.8" x14ac:dyDescent="0.3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ht="13.8" x14ac:dyDescent="0.3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ht="13.8" x14ac:dyDescent="0.3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ht="13.8" x14ac:dyDescent="0.3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ht="13.8" x14ac:dyDescent="0.3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ht="13.8" x14ac:dyDescent="0.3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ht="13.8" x14ac:dyDescent="0.3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ht="13.8" x14ac:dyDescent="0.3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ht="13.8" x14ac:dyDescent="0.3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ht="13.8" x14ac:dyDescent="0.3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ht="13.8" x14ac:dyDescent="0.3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ht="13.8" x14ac:dyDescent="0.3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ht="13.8" x14ac:dyDescent="0.3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ht="13.8" x14ac:dyDescent="0.3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ht="13.8" x14ac:dyDescent="0.3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ht="13.8" x14ac:dyDescent="0.3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ht="13.8" x14ac:dyDescent="0.3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ht="13.8" x14ac:dyDescent="0.3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ht="13.8" x14ac:dyDescent="0.3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ht="13.8" x14ac:dyDescent="0.3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ht="13.8" x14ac:dyDescent="0.3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ht="13.8" x14ac:dyDescent="0.3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ht="13.8" x14ac:dyDescent="0.3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ht="13.8" x14ac:dyDescent="0.3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ht="13.8" x14ac:dyDescent="0.3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ht="13.8" x14ac:dyDescent="0.3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ht="13.8" x14ac:dyDescent="0.3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ht="13.8" x14ac:dyDescent="0.3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ht="13.8" x14ac:dyDescent="0.3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ht="13.8" x14ac:dyDescent="0.3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ht="13.8" x14ac:dyDescent="0.3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ht="13.8" x14ac:dyDescent="0.3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ht="13.8" x14ac:dyDescent="0.3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ht="13.8" x14ac:dyDescent="0.3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ht="13.8" x14ac:dyDescent="0.3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ht="13.8" x14ac:dyDescent="0.3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ht="13.8" x14ac:dyDescent="0.3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ht="13.8" x14ac:dyDescent="0.3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ht="13.8" x14ac:dyDescent="0.3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ht="13.8" x14ac:dyDescent="0.3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ht="13.8" x14ac:dyDescent="0.3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ht="13.8" x14ac:dyDescent="0.3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ht="13.8" x14ac:dyDescent="0.3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ht="13.8" x14ac:dyDescent="0.3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ht="13.8" x14ac:dyDescent="0.3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ht="13.8" x14ac:dyDescent="0.3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ht="13.8" x14ac:dyDescent="0.3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ht="13.8" x14ac:dyDescent="0.3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ht="13.8" x14ac:dyDescent="0.3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ht="13.8" x14ac:dyDescent="0.3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ht="13.8" x14ac:dyDescent="0.3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ht="13.8" x14ac:dyDescent="0.3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ht="13.8" x14ac:dyDescent="0.3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ht="13.8" x14ac:dyDescent="0.3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ht="13.8" x14ac:dyDescent="0.3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ht="13.8" x14ac:dyDescent="0.3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ht="13.8" x14ac:dyDescent="0.3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ht="13.8" x14ac:dyDescent="0.3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ht="13.8" x14ac:dyDescent="0.3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ht="13.8" x14ac:dyDescent="0.3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ht="13.8" x14ac:dyDescent="0.3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ht="13.8" x14ac:dyDescent="0.3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ht="13.8" x14ac:dyDescent="0.3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ht="13.8" x14ac:dyDescent="0.3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ht="13.8" x14ac:dyDescent="0.3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ht="13.8" x14ac:dyDescent="0.3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ht="13.8" x14ac:dyDescent="0.3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ht="13.8" x14ac:dyDescent="0.3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ht="13.8" x14ac:dyDescent="0.3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ht="13.8" x14ac:dyDescent="0.3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ht="13.8" x14ac:dyDescent="0.3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ht="13.8" x14ac:dyDescent="0.3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ht="13.8" x14ac:dyDescent="0.3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ht="13.8" x14ac:dyDescent="0.3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ht="13.8" x14ac:dyDescent="0.3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ht="13.8" x14ac:dyDescent="0.3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ht="13.8" x14ac:dyDescent="0.3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ht="13.8" x14ac:dyDescent="0.3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ht="13.8" x14ac:dyDescent="0.3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ht="13.8" x14ac:dyDescent="0.3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ht="13.8" x14ac:dyDescent="0.3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ht="13.8" x14ac:dyDescent="0.3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ht="13.8" x14ac:dyDescent="0.3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ht="13.8" x14ac:dyDescent="0.3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ht="13.8" x14ac:dyDescent="0.3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ht="13.8" x14ac:dyDescent="0.3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ht="13.8" x14ac:dyDescent="0.3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ht="13.8" x14ac:dyDescent="0.3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ht="13.8" x14ac:dyDescent="0.3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ht="13.8" x14ac:dyDescent="0.3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ht="13.8" x14ac:dyDescent="0.3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ht="13.8" x14ac:dyDescent="0.3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ht="13.8" x14ac:dyDescent="0.3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ht="13.8" x14ac:dyDescent="0.3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ht="13.8" x14ac:dyDescent="0.3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ht="13.8" x14ac:dyDescent="0.3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ht="13.8" x14ac:dyDescent="0.3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ht="13.8" x14ac:dyDescent="0.3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ht="13.8" x14ac:dyDescent="0.3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ht="13.8" x14ac:dyDescent="0.3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ht="13.8" x14ac:dyDescent="0.3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ht="13.8" x14ac:dyDescent="0.3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ht="13.8" x14ac:dyDescent="0.3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ht="13.8" x14ac:dyDescent="0.3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ht="13.8" x14ac:dyDescent="0.3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ht="13.8" x14ac:dyDescent="0.3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ht="13.8" x14ac:dyDescent="0.3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ht="13.8" x14ac:dyDescent="0.3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ht="13.8" x14ac:dyDescent="0.3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ht="13.8" x14ac:dyDescent="0.3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ht="13.8" x14ac:dyDescent="0.3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ht="13.8" x14ac:dyDescent="0.3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ht="13.8" x14ac:dyDescent="0.3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ht="13.8" x14ac:dyDescent="0.3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ht="13.8" x14ac:dyDescent="0.3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ht="13.8" x14ac:dyDescent="0.3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ht="13.8" x14ac:dyDescent="0.3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ht="13.8" x14ac:dyDescent="0.3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ht="13.8" x14ac:dyDescent="0.3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ht="13.8" x14ac:dyDescent="0.3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ht="13.8" x14ac:dyDescent="0.3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ht="13.8" x14ac:dyDescent="0.3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ht="13.8" x14ac:dyDescent="0.3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ht="13.8" x14ac:dyDescent="0.3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ht="13.8" x14ac:dyDescent="0.3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ht="13.8" x14ac:dyDescent="0.3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ht="13.8" x14ac:dyDescent="0.3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ht="13.8" x14ac:dyDescent="0.3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ht="13.8" x14ac:dyDescent="0.3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ht="13.8" x14ac:dyDescent="0.3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ht="13.8" x14ac:dyDescent="0.3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ht="13.8" x14ac:dyDescent="0.3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ht="13.8" x14ac:dyDescent="0.3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ht="13.8" x14ac:dyDescent="0.3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ht="13.8" x14ac:dyDescent="0.3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ht="13.8" x14ac:dyDescent="0.3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ht="13.8" x14ac:dyDescent="0.3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ht="13.8" x14ac:dyDescent="0.3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ht="13.8" x14ac:dyDescent="0.3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ht="13.8" x14ac:dyDescent="0.3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ht="13.8" x14ac:dyDescent="0.3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ht="13.8" x14ac:dyDescent="0.3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ht="13.8" x14ac:dyDescent="0.3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ht="13.8" x14ac:dyDescent="0.3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ht="13.8" x14ac:dyDescent="0.3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ht="13.8" x14ac:dyDescent="0.3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ht="13.8" x14ac:dyDescent="0.3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ht="13.8" x14ac:dyDescent="0.3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ht="13.8" x14ac:dyDescent="0.3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ht="13.8" x14ac:dyDescent="0.3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ht="13.8" x14ac:dyDescent="0.3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ht="13.8" x14ac:dyDescent="0.3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ht="13.8" x14ac:dyDescent="0.3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ht="13.8" x14ac:dyDescent="0.3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ht="13.8" x14ac:dyDescent="0.3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ht="13.8" x14ac:dyDescent="0.3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ht="13.8" x14ac:dyDescent="0.3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ht="13.8" x14ac:dyDescent="0.3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ht="13.8" x14ac:dyDescent="0.3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ht="13.8" x14ac:dyDescent="0.3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ht="13.8" x14ac:dyDescent="0.3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ht="13.8" x14ac:dyDescent="0.3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ht="13.8" x14ac:dyDescent="0.3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ht="13.8" x14ac:dyDescent="0.3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ht="13.8" x14ac:dyDescent="0.3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ht="13.8" x14ac:dyDescent="0.3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ht="13.8" x14ac:dyDescent="0.3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ht="13.8" x14ac:dyDescent="0.3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ht="13.8" x14ac:dyDescent="0.3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ht="13.8" x14ac:dyDescent="0.3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ht="13.8" x14ac:dyDescent="0.3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ht="13.8" x14ac:dyDescent="0.3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ht="13.8" x14ac:dyDescent="0.3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ht="13.8" x14ac:dyDescent="0.3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ht="13.8" x14ac:dyDescent="0.3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ht="13.8" x14ac:dyDescent="0.3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ht="13.8" x14ac:dyDescent="0.3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ht="13.8" x14ac:dyDescent="0.3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ht="13.8" x14ac:dyDescent="0.3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ht="13.8" x14ac:dyDescent="0.3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ht="13.8" x14ac:dyDescent="0.3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ht="13.8" x14ac:dyDescent="0.3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ht="13.8" x14ac:dyDescent="0.3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ht="13.8" x14ac:dyDescent="0.3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ht="13.8" x14ac:dyDescent="0.3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ht="13.8" x14ac:dyDescent="0.3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ht="13.8" x14ac:dyDescent="0.3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ht="13.8" x14ac:dyDescent="0.3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ht="13.8" x14ac:dyDescent="0.3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ht="13.8" x14ac:dyDescent="0.3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ht="13.8" x14ac:dyDescent="0.3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ht="13.8" x14ac:dyDescent="0.3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ht="13.8" x14ac:dyDescent="0.3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ht="13.8" x14ac:dyDescent="0.3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ht="13.8" x14ac:dyDescent="0.3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ht="13.8" x14ac:dyDescent="0.3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ht="13.8" x14ac:dyDescent="0.3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ht="13.8" x14ac:dyDescent="0.3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ht="13.8" x14ac:dyDescent="0.3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ht="13.8" x14ac:dyDescent="0.3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ht="13.8" x14ac:dyDescent="0.3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ht="13.8" x14ac:dyDescent="0.3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ht="13.8" x14ac:dyDescent="0.3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ht="13.8" x14ac:dyDescent="0.3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ht="13.8" x14ac:dyDescent="0.3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ht="13.8" x14ac:dyDescent="0.3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ht="13.8" x14ac:dyDescent="0.3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ht="13.8" x14ac:dyDescent="0.3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ht="13.8" x14ac:dyDescent="0.3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ht="13.8" x14ac:dyDescent="0.3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ht="13.8" x14ac:dyDescent="0.3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ht="13.8" x14ac:dyDescent="0.3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ht="13.8" x14ac:dyDescent="0.3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ht="13.8" x14ac:dyDescent="0.3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ht="13.8" x14ac:dyDescent="0.3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ht="13.8" x14ac:dyDescent="0.3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ht="13.8" x14ac:dyDescent="0.3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ht="13.8" x14ac:dyDescent="0.3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ht="13.8" x14ac:dyDescent="0.3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ht="13.8" x14ac:dyDescent="0.3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ht="13.8" x14ac:dyDescent="0.3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ht="13.8" x14ac:dyDescent="0.3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ht="13.8" x14ac:dyDescent="0.3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ht="13.8" x14ac:dyDescent="0.3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ht="13.8" x14ac:dyDescent="0.3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ht="13.8" x14ac:dyDescent="0.3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ht="13.8" x14ac:dyDescent="0.3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ht="13.8" x14ac:dyDescent="0.3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ht="13.8" x14ac:dyDescent="0.3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ht="13.8" x14ac:dyDescent="0.3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ht="13.8" x14ac:dyDescent="0.3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ht="13.8" x14ac:dyDescent="0.3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ht="13.8" x14ac:dyDescent="0.3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ht="13.8" x14ac:dyDescent="0.3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ht="13.8" x14ac:dyDescent="0.3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ht="13.8" x14ac:dyDescent="0.3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ht="13.8" x14ac:dyDescent="0.3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ht="13.8" x14ac:dyDescent="0.3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ht="13.8" x14ac:dyDescent="0.3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ht="13.8" x14ac:dyDescent="0.3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ht="13.8" x14ac:dyDescent="0.3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ht="13.8" x14ac:dyDescent="0.3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ht="13.8" x14ac:dyDescent="0.3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ht="13.8" x14ac:dyDescent="0.3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ht="13.8" x14ac:dyDescent="0.3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ht="13.8" x14ac:dyDescent="0.3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ht="13.8" x14ac:dyDescent="0.3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ht="13.8" x14ac:dyDescent="0.3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ht="13.8" x14ac:dyDescent="0.3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ht="13.8" x14ac:dyDescent="0.3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ht="13.8" x14ac:dyDescent="0.3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ht="13.8" x14ac:dyDescent="0.3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ht="13.8" x14ac:dyDescent="0.3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ht="13.8" x14ac:dyDescent="0.3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ht="13.8" x14ac:dyDescent="0.3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ht="13.8" x14ac:dyDescent="0.3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ht="13.8" x14ac:dyDescent="0.3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ht="13.8" x14ac:dyDescent="0.3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ht="13.8" x14ac:dyDescent="0.3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ht="13.8" x14ac:dyDescent="0.3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ht="13.8" x14ac:dyDescent="0.3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ht="13.8" x14ac:dyDescent="0.3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ht="13.8" x14ac:dyDescent="0.3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ht="13.8" x14ac:dyDescent="0.3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ht="13.8" x14ac:dyDescent="0.3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ht="13.8" x14ac:dyDescent="0.3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ht="13.8" x14ac:dyDescent="0.3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ht="13.8" x14ac:dyDescent="0.3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ht="13.8" x14ac:dyDescent="0.3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ht="13.8" x14ac:dyDescent="0.3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ht="13.8" x14ac:dyDescent="0.3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ht="13.8" x14ac:dyDescent="0.3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ht="13.8" x14ac:dyDescent="0.3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ht="13.8" x14ac:dyDescent="0.3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ht="13.8" x14ac:dyDescent="0.3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ht="13.8" x14ac:dyDescent="0.3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ht="13.8" x14ac:dyDescent="0.3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ht="13.8" x14ac:dyDescent="0.3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ht="13.8" x14ac:dyDescent="0.3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ht="13.8" x14ac:dyDescent="0.3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ht="13.8" x14ac:dyDescent="0.3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ht="13.8" x14ac:dyDescent="0.3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ht="13.8" x14ac:dyDescent="0.3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ht="13.8" x14ac:dyDescent="0.3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ht="13.8" x14ac:dyDescent="0.3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ht="13.8" x14ac:dyDescent="0.3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ht="13.8" x14ac:dyDescent="0.3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ht="13.8" x14ac:dyDescent="0.3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ht="13.8" x14ac:dyDescent="0.3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ht="13.8" x14ac:dyDescent="0.3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ht="13.8" x14ac:dyDescent="0.3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ht="13.8" x14ac:dyDescent="0.3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ht="13.8" x14ac:dyDescent="0.3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ht="13.8" x14ac:dyDescent="0.3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ht="13.8" x14ac:dyDescent="0.3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ht="13.8" x14ac:dyDescent="0.3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ht="13.8" x14ac:dyDescent="0.3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ht="13.8" x14ac:dyDescent="0.3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ht="13.8" x14ac:dyDescent="0.3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ht="13.8" x14ac:dyDescent="0.3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ht="13.8" x14ac:dyDescent="0.3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ht="13.8" x14ac:dyDescent="0.3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ht="13.8" x14ac:dyDescent="0.3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ht="13.8" x14ac:dyDescent="0.3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ht="13.8" x14ac:dyDescent="0.3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ht="13.8" x14ac:dyDescent="0.3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ht="13.8" x14ac:dyDescent="0.3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ht="13.8" x14ac:dyDescent="0.3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ht="13.8" x14ac:dyDescent="0.3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ht="13.8" x14ac:dyDescent="0.3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ht="13.8" x14ac:dyDescent="0.3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ht="13.8" x14ac:dyDescent="0.3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ht="13.8" x14ac:dyDescent="0.3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ht="13.8" x14ac:dyDescent="0.3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ht="13.8" x14ac:dyDescent="0.3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ht="13.8" x14ac:dyDescent="0.3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>
        <v>0</v>
      </c>
      <c r="H374" s="28">
        <v>16259</v>
      </c>
      <c r="I374" s="28">
        <v>0</v>
      </c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  <row r="375" spans="1:23" ht="13.8" x14ac:dyDescent="0.3">
      <c r="A375" s="17">
        <v>45231</v>
      </c>
      <c r="B375" s="28">
        <v>168603</v>
      </c>
      <c r="C375" s="28">
        <v>55291</v>
      </c>
      <c r="D375" s="28">
        <v>29803</v>
      </c>
      <c r="E375" s="28">
        <v>27110</v>
      </c>
      <c r="F375" s="28">
        <v>41069</v>
      </c>
      <c r="G375" s="28">
        <v>0</v>
      </c>
      <c r="H375" s="28">
        <v>16454</v>
      </c>
      <c r="I375" s="28">
        <v>0</v>
      </c>
      <c r="J375" s="28">
        <v>29298</v>
      </c>
      <c r="K375" s="28">
        <v>25993</v>
      </c>
      <c r="L375" s="28">
        <v>2755</v>
      </c>
      <c r="M375" s="28">
        <v>3845</v>
      </c>
      <c r="N375" s="28">
        <v>6510</v>
      </c>
      <c r="O375" s="28">
        <v>6587</v>
      </c>
      <c r="P375" s="28">
        <v>5786</v>
      </c>
      <c r="Q375" s="28">
        <v>13904</v>
      </c>
      <c r="R375" s="28">
        <v>6161</v>
      </c>
      <c r="S375" s="28">
        <v>2163</v>
      </c>
      <c r="T375" s="28">
        <v>5509</v>
      </c>
      <c r="U375" s="28">
        <v>3447</v>
      </c>
      <c r="V375" s="28">
        <v>3221</v>
      </c>
      <c r="W375" s="28">
        <v>3610</v>
      </c>
    </row>
    <row r="376" spans="1:23" ht="13.8" x14ac:dyDescent="0.3">
      <c r="A376" s="17">
        <v>45261</v>
      </c>
      <c r="B376" s="28">
        <v>169272</v>
      </c>
      <c r="C376" s="28">
        <v>51597</v>
      </c>
      <c r="D376" s="28">
        <v>31611</v>
      </c>
      <c r="E376" s="28">
        <v>28423</v>
      </c>
      <c r="F376" s="28">
        <v>40739</v>
      </c>
      <c r="G376" s="28">
        <v>0</v>
      </c>
      <c r="H376" s="28">
        <v>17422</v>
      </c>
      <c r="I376" s="28">
        <v>0</v>
      </c>
      <c r="J376" s="28">
        <v>27775</v>
      </c>
      <c r="K376" s="28">
        <v>23821</v>
      </c>
      <c r="L376" s="28">
        <v>2598</v>
      </c>
      <c r="M376" s="28">
        <v>4038</v>
      </c>
      <c r="N376" s="28">
        <v>6119</v>
      </c>
      <c r="O376" s="28">
        <v>7647</v>
      </c>
      <c r="P376" s="28">
        <v>7173</v>
      </c>
      <c r="Q376" s="28">
        <v>12007</v>
      </c>
      <c r="R376" s="28">
        <v>6325</v>
      </c>
      <c r="S376" s="28">
        <v>2213</v>
      </c>
      <c r="T376" s="28">
        <v>5710</v>
      </c>
      <c r="U376" s="28">
        <v>3610</v>
      </c>
      <c r="V376" s="28">
        <v>3865</v>
      </c>
      <c r="W376" s="28">
        <v>3781</v>
      </c>
    </row>
    <row r="377" spans="1:23" ht="13.8" x14ac:dyDescent="0.3">
      <c r="A377" s="17">
        <v>45292</v>
      </c>
      <c r="B377" s="28">
        <v>161743</v>
      </c>
      <c r="C377" s="28">
        <v>52785</v>
      </c>
      <c r="D377" s="28">
        <v>29808</v>
      </c>
      <c r="E377" s="28">
        <v>27077</v>
      </c>
      <c r="F377" s="28">
        <v>37803</v>
      </c>
      <c r="G377" s="28"/>
      <c r="H377" s="28">
        <v>15817</v>
      </c>
      <c r="I377" s="28"/>
      <c r="J377" s="28">
        <v>26303</v>
      </c>
      <c r="K377" s="28">
        <v>26481</v>
      </c>
      <c r="L377" s="28">
        <v>2673</v>
      </c>
      <c r="M377" s="28">
        <v>3446</v>
      </c>
      <c r="N377" s="28">
        <v>6362</v>
      </c>
      <c r="O377" s="28">
        <v>6945</v>
      </c>
      <c r="P377" s="28">
        <v>6628</v>
      </c>
      <c r="Q377" s="28">
        <v>12073</v>
      </c>
      <c r="R377" s="28">
        <v>5801</v>
      </c>
      <c r="S377" s="28">
        <v>2276</v>
      </c>
      <c r="T377" s="28">
        <v>5175</v>
      </c>
      <c r="U377" s="28">
        <v>3380</v>
      </c>
      <c r="V377" s="28">
        <v>3148</v>
      </c>
      <c r="W377" s="28">
        <v>3580</v>
      </c>
    </row>
    <row r="378" spans="1:23" ht="13.8" x14ac:dyDescent="0.3">
      <c r="A378" s="17">
        <v>45323</v>
      </c>
      <c r="B378" s="28">
        <v>168390</v>
      </c>
      <c r="C378" s="28">
        <v>55282</v>
      </c>
      <c r="D378" s="28">
        <v>30424</v>
      </c>
      <c r="E378" s="28">
        <v>27642</v>
      </c>
      <c r="F378" s="28">
        <v>38991</v>
      </c>
      <c r="G378" s="28"/>
      <c r="H378" s="28">
        <v>15974</v>
      </c>
      <c r="I378" s="28"/>
      <c r="J378" s="28">
        <v>28500</v>
      </c>
      <c r="K378" s="28">
        <v>26782</v>
      </c>
      <c r="L378" s="28">
        <v>2789</v>
      </c>
      <c r="M378" s="28">
        <v>4062</v>
      </c>
      <c r="N378" s="28">
        <v>6015</v>
      </c>
      <c r="O378" s="28">
        <v>7284</v>
      </c>
      <c r="P378" s="28">
        <v>6441</v>
      </c>
      <c r="Q378" s="28">
        <v>12011</v>
      </c>
      <c r="R378" s="28">
        <v>6117</v>
      </c>
      <c r="S378" s="28">
        <v>3074</v>
      </c>
      <c r="T378" s="28">
        <v>5100</v>
      </c>
      <c r="U378" s="28">
        <v>3680</v>
      </c>
      <c r="V378" s="28">
        <v>3008</v>
      </c>
      <c r="W378" s="28">
        <v>3778</v>
      </c>
    </row>
    <row r="379" spans="1:23" ht="13.8" x14ac:dyDescent="0.3">
      <c r="A379" s="17">
        <v>45352</v>
      </c>
      <c r="B379" s="28">
        <v>180743</v>
      </c>
      <c r="C379" s="28">
        <v>57657</v>
      </c>
      <c r="D379" s="28">
        <v>32443</v>
      </c>
      <c r="E379" s="28">
        <v>29133</v>
      </c>
      <c r="F379" s="28">
        <v>43870</v>
      </c>
      <c r="G379" s="28"/>
      <c r="H379" s="28">
        <v>17618</v>
      </c>
      <c r="I379" s="28"/>
      <c r="J379" s="28">
        <v>30756</v>
      </c>
      <c r="K379" s="28">
        <v>26901</v>
      </c>
      <c r="L379" s="28">
        <v>3219</v>
      </c>
      <c r="M379" s="28">
        <v>3742</v>
      </c>
      <c r="N379" s="28">
        <v>6596</v>
      </c>
      <c r="O379" s="28">
        <v>7777</v>
      </c>
      <c r="P379" s="28">
        <v>6756</v>
      </c>
      <c r="Q379" s="28">
        <v>12772</v>
      </c>
      <c r="R379" s="28">
        <v>6822</v>
      </c>
      <c r="S379" s="28">
        <v>2594</v>
      </c>
      <c r="T379" s="28">
        <v>6406</v>
      </c>
      <c r="U379" s="28">
        <v>4656</v>
      </c>
      <c r="V379" s="28">
        <v>3371</v>
      </c>
      <c r="W379" s="28">
        <v>3935</v>
      </c>
    </row>
    <row r="380" spans="1:23" ht="13.8" x14ac:dyDescent="0.3">
      <c r="A380" s="17">
        <v>45383</v>
      </c>
      <c r="B380" s="28">
        <v>172782</v>
      </c>
      <c r="C380" s="28">
        <v>60043</v>
      </c>
      <c r="D380" s="28">
        <v>30554</v>
      </c>
      <c r="E380" s="28">
        <v>27668</v>
      </c>
      <c r="F380" s="28">
        <v>38816</v>
      </c>
      <c r="G380" s="28"/>
      <c r="H380" s="28">
        <v>16482</v>
      </c>
      <c r="I380" s="28"/>
      <c r="J380" s="28">
        <v>30644</v>
      </c>
      <c r="K380" s="28">
        <v>29399</v>
      </c>
      <c r="L380" s="28">
        <v>2960</v>
      </c>
      <c r="M380" s="28">
        <v>3489</v>
      </c>
      <c r="N380" s="28">
        <v>6217</v>
      </c>
      <c r="O380" s="28">
        <v>7319</v>
      </c>
      <c r="P380" s="28">
        <v>6905</v>
      </c>
      <c r="Q380" s="28">
        <v>11521</v>
      </c>
      <c r="R380" s="28">
        <v>6036</v>
      </c>
      <c r="S380" s="28">
        <v>1747</v>
      </c>
      <c r="T380" s="28">
        <v>5134</v>
      </c>
      <c r="U380" s="28">
        <v>4003</v>
      </c>
      <c r="V380" s="28">
        <v>4002</v>
      </c>
      <c r="W380" s="28">
        <v>3863</v>
      </c>
    </row>
    <row r="381" spans="1:23" ht="13.8" x14ac:dyDescent="0.3">
      <c r="A381" s="17">
        <v>45413</v>
      </c>
      <c r="B381" s="28">
        <v>174921</v>
      </c>
      <c r="C381" s="28">
        <v>59655</v>
      </c>
      <c r="D381" s="28">
        <v>30708</v>
      </c>
      <c r="E381" s="28">
        <v>27445</v>
      </c>
      <c r="F381" s="28">
        <v>41143</v>
      </c>
      <c r="G381" s="28"/>
      <c r="H381" s="28">
        <v>17392</v>
      </c>
      <c r="I381" s="28"/>
      <c r="J381" s="28">
        <v>30567</v>
      </c>
      <c r="K381" s="28">
        <v>29088</v>
      </c>
      <c r="L381" s="28">
        <v>3026</v>
      </c>
      <c r="M381" s="28">
        <v>3440</v>
      </c>
      <c r="N381" s="28">
        <v>6317</v>
      </c>
      <c r="O381" s="28">
        <v>7005</v>
      </c>
      <c r="P381" s="28">
        <v>5500</v>
      </c>
      <c r="Q381" s="28">
        <v>11061</v>
      </c>
      <c r="R381" s="28">
        <v>6823</v>
      </c>
      <c r="S381" s="28">
        <v>2138</v>
      </c>
      <c r="T381" s="28">
        <v>5857</v>
      </c>
      <c r="U381" s="28">
        <v>4394</v>
      </c>
      <c r="V381" s="28">
        <v>3433</v>
      </c>
      <c r="W381" s="28">
        <v>4127</v>
      </c>
    </row>
    <row r="382" spans="1:23" ht="13.8" x14ac:dyDescent="0.3">
      <c r="A382" s="17">
        <v>45444</v>
      </c>
      <c r="B382" s="28">
        <v>175737</v>
      </c>
      <c r="C382" s="28">
        <v>57615</v>
      </c>
      <c r="D382" s="28">
        <v>31151</v>
      </c>
      <c r="E382" s="28">
        <v>28585</v>
      </c>
      <c r="F382" s="28">
        <v>42676</v>
      </c>
      <c r="G382" s="28"/>
      <c r="H382" s="28">
        <v>17288</v>
      </c>
      <c r="I382" s="28"/>
      <c r="J382" s="28">
        <v>29930</v>
      </c>
      <c r="K382" s="28">
        <v>27685</v>
      </c>
      <c r="L382" s="28">
        <v>3252</v>
      </c>
      <c r="M382" s="28">
        <v>3466</v>
      </c>
      <c r="N382" s="28">
        <v>6424</v>
      </c>
      <c r="O382" s="28">
        <v>7689</v>
      </c>
      <c r="P382" s="28">
        <v>6746</v>
      </c>
      <c r="Q382" s="28">
        <v>11319</v>
      </c>
      <c r="R382" s="28">
        <v>7547</v>
      </c>
      <c r="S382" s="28">
        <v>2574</v>
      </c>
      <c r="T382" s="28">
        <v>5742</v>
      </c>
      <c r="U382" s="28">
        <v>4108</v>
      </c>
      <c r="V382" s="28">
        <v>3923</v>
      </c>
      <c r="W382" s="28">
        <v>4246</v>
      </c>
    </row>
    <row r="383" spans="1:23" ht="13.8" x14ac:dyDescent="0.3">
      <c r="A383" s="17">
        <v>45474</v>
      </c>
      <c r="B383" s="28">
        <v>171063</v>
      </c>
      <c r="C383" s="28">
        <v>56416</v>
      </c>
      <c r="D383" s="28">
        <v>30157</v>
      </c>
      <c r="E383" s="28">
        <v>27031</v>
      </c>
      <c r="F383" s="28">
        <v>39849</v>
      </c>
      <c r="G383" s="28"/>
      <c r="H383" s="28">
        <v>17109</v>
      </c>
      <c r="I383" s="28"/>
      <c r="J383" s="28">
        <v>27700</v>
      </c>
      <c r="K383" s="28">
        <v>28716</v>
      </c>
      <c r="L383" s="28">
        <v>2846</v>
      </c>
      <c r="M383" s="28">
        <v>3519</v>
      </c>
      <c r="N383" s="28">
        <v>5943</v>
      </c>
      <c r="O383" s="28">
        <v>7521</v>
      </c>
      <c r="P383" s="28">
        <v>5838</v>
      </c>
      <c r="Q383" s="28">
        <v>10713</v>
      </c>
      <c r="R383" s="28">
        <v>7103</v>
      </c>
      <c r="S383" s="28">
        <v>1950</v>
      </c>
      <c r="T383" s="28">
        <v>5340</v>
      </c>
      <c r="U383" s="28">
        <v>2755</v>
      </c>
      <c r="V383" s="28">
        <v>3918</v>
      </c>
      <c r="W383" s="28">
        <v>4218</v>
      </c>
    </row>
    <row r="384" spans="1:23" ht="13.8" x14ac:dyDescent="0.3">
      <c r="A384" s="17">
        <v>45505</v>
      </c>
      <c r="B384" s="28">
        <v>181948</v>
      </c>
      <c r="C384" s="28">
        <v>59941</v>
      </c>
      <c r="D384" s="28">
        <v>32893</v>
      </c>
      <c r="E384" s="28">
        <v>29883</v>
      </c>
      <c r="F384" s="28">
        <v>42932</v>
      </c>
      <c r="G384" s="28"/>
      <c r="H384" s="28">
        <v>18223</v>
      </c>
      <c r="I384" s="28"/>
      <c r="J384" s="28">
        <v>29920</v>
      </c>
      <c r="K384" s="28">
        <v>30021</v>
      </c>
      <c r="L384" s="28">
        <v>2904</v>
      </c>
      <c r="M384" s="28">
        <v>3200</v>
      </c>
      <c r="N384" s="28">
        <v>6769</v>
      </c>
      <c r="O384" s="28">
        <v>8207</v>
      </c>
      <c r="P384" s="28">
        <v>6453</v>
      </c>
      <c r="Q384" s="28">
        <v>11975</v>
      </c>
      <c r="R384" s="28">
        <v>6792</v>
      </c>
      <c r="S384" s="28">
        <v>1875</v>
      </c>
      <c r="T384" s="28">
        <v>5716</v>
      </c>
      <c r="U384" s="28">
        <v>4163</v>
      </c>
      <c r="V384" s="28">
        <v>3723</v>
      </c>
      <c r="W384" s="28">
        <v>4884</v>
      </c>
    </row>
    <row r="385" spans="1:23" ht="13.8" x14ac:dyDescent="0.3">
      <c r="A385" s="17">
        <v>45536</v>
      </c>
      <c r="B385" s="28">
        <v>173154</v>
      </c>
      <c r="C385" s="28">
        <v>57483</v>
      </c>
      <c r="D385" s="28">
        <v>29817</v>
      </c>
      <c r="E385" s="28">
        <v>27041</v>
      </c>
      <c r="F385" s="28">
        <v>41977</v>
      </c>
      <c r="G385" s="28"/>
      <c r="H385" s="28">
        <v>16780</v>
      </c>
      <c r="I385" s="28"/>
      <c r="J385" s="28">
        <v>29153</v>
      </c>
      <c r="K385" s="28">
        <v>28330</v>
      </c>
      <c r="L385" s="28">
        <v>2859</v>
      </c>
      <c r="M385" s="28">
        <v>3597</v>
      </c>
      <c r="N385" s="28">
        <v>6557</v>
      </c>
      <c r="O385" s="28">
        <v>6765</v>
      </c>
      <c r="P385" s="28">
        <v>7138</v>
      </c>
      <c r="Q385" s="28">
        <v>11263</v>
      </c>
      <c r="R385" s="28">
        <v>6798</v>
      </c>
      <c r="S385" s="28">
        <v>3125</v>
      </c>
      <c r="T385" s="28">
        <v>5402</v>
      </c>
      <c r="U385" s="28">
        <v>4321</v>
      </c>
      <c r="V385" s="28">
        <v>3133</v>
      </c>
      <c r="W385" s="28">
        <v>4520</v>
      </c>
    </row>
    <row r="386" spans="1:23" ht="13.8" x14ac:dyDescent="0.3">
      <c r="A386" s="17">
        <v>45566</v>
      </c>
      <c r="B386" s="28">
        <v>178595</v>
      </c>
      <c r="C386" s="28">
        <v>58933</v>
      </c>
      <c r="D386" s="28">
        <v>31488</v>
      </c>
      <c r="E386" s="28">
        <v>28600</v>
      </c>
      <c r="F386" s="28">
        <v>41862</v>
      </c>
      <c r="G386" s="28"/>
      <c r="H386" s="28">
        <v>17416</v>
      </c>
      <c r="I386" s="28"/>
      <c r="J386" s="28">
        <v>29818</v>
      </c>
      <c r="K386" s="28">
        <v>29115</v>
      </c>
      <c r="L386" s="28">
        <v>2628</v>
      </c>
      <c r="M386" s="28">
        <v>4314</v>
      </c>
      <c r="N386" s="28">
        <v>6771</v>
      </c>
      <c r="O386" s="28">
        <v>7570</v>
      </c>
      <c r="P386" s="28">
        <v>7652</v>
      </c>
      <c r="Q386" s="28">
        <v>13502</v>
      </c>
      <c r="R386" s="28">
        <v>6697</v>
      </c>
      <c r="S386" s="28">
        <v>2092</v>
      </c>
      <c r="T386" s="28">
        <v>5309</v>
      </c>
      <c r="U386" s="28">
        <v>3770</v>
      </c>
      <c r="V386" s="28">
        <v>3370</v>
      </c>
      <c r="W386" s="28">
        <v>3992</v>
      </c>
    </row>
    <row r="387" spans="1:23" ht="13.8" x14ac:dyDescent="0.3">
      <c r="A387" s="17">
        <v>45597</v>
      </c>
      <c r="B387" s="28">
        <v>176690</v>
      </c>
      <c r="C387" s="28">
        <v>55252</v>
      </c>
      <c r="D387" s="28">
        <v>32538</v>
      </c>
      <c r="E387" s="28">
        <v>29143</v>
      </c>
      <c r="F387" s="28">
        <v>41114</v>
      </c>
      <c r="G387" s="28"/>
      <c r="H387" s="28">
        <v>18435</v>
      </c>
      <c r="I387" s="28"/>
      <c r="J387" s="28">
        <v>28351</v>
      </c>
      <c r="K387" s="28">
        <v>26900</v>
      </c>
      <c r="L387" s="28">
        <v>2687</v>
      </c>
      <c r="M387" s="28">
        <v>3659</v>
      </c>
      <c r="N387" s="28">
        <v>6369</v>
      </c>
      <c r="O387" s="28">
        <v>8044</v>
      </c>
      <c r="P387" s="28">
        <v>6371</v>
      </c>
      <c r="Q387" s="28">
        <v>12778</v>
      </c>
      <c r="R387" s="28">
        <v>6642</v>
      </c>
      <c r="S387" s="28">
        <v>2315</v>
      </c>
      <c r="T387" s="28">
        <v>5116</v>
      </c>
      <c r="U387" s="28">
        <v>3194</v>
      </c>
      <c r="V387" s="28">
        <v>3699</v>
      </c>
      <c r="W387" s="28">
        <v>4234</v>
      </c>
    </row>
    <row r="388" spans="1:23" ht="13.8" x14ac:dyDescent="0.3">
      <c r="A388" s="17">
        <v>45627</v>
      </c>
      <c r="B388" s="28">
        <v>167421</v>
      </c>
      <c r="C388" s="28">
        <v>51610</v>
      </c>
      <c r="D388" s="28">
        <v>28208</v>
      </c>
      <c r="E388" s="28">
        <v>25671</v>
      </c>
      <c r="F388" s="28">
        <v>40816</v>
      </c>
      <c r="G388" s="28"/>
      <c r="H388" s="28">
        <v>17601</v>
      </c>
      <c r="I388" s="28"/>
      <c r="J388" s="28">
        <v>26989</v>
      </c>
      <c r="K388" s="28">
        <v>24621</v>
      </c>
      <c r="L388" s="28">
        <v>2334</v>
      </c>
      <c r="M388" s="28">
        <v>3587</v>
      </c>
      <c r="N388" s="28">
        <v>5274</v>
      </c>
      <c r="O388" s="28">
        <v>7523</v>
      </c>
      <c r="P388" s="28">
        <v>7513</v>
      </c>
      <c r="Q388" s="28">
        <v>12559</v>
      </c>
      <c r="R388" s="28">
        <v>6562</v>
      </c>
      <c r="S388" s="28">
        <v>2127</v>
      </c>
      <c r="T388" s="28">
        <v>5245</v>
      </c>
      <c r="U388" s="28">
        <v>3609</v>
      </c>
      <c r="V388" s="28">
        <v>3610</v>
      </c>
      <c r="W388" s="28">
        <v>4289</v>
      </c>
    </row>
    <row r="389" spans="1:23" ht="13.8" x14ac:dyDescent="0.3">
      <c r="A389" s="17">
        <v>45658</v>
      </c>
      <c r="B389" s="28">
        <v>164862</v>
      </c>
      <c r="C389" s="28">
        <v>55264</v>
      </c>
      <c r="D389" s="28">
        <v>31121</v>
      </c>
      <c r="E389" s="28">
        <v>27990</v>
      </c>
      <c r="F389" s="28">
        <v>36112</v>
      </c>
      <c r="G389" s="28"/>
      <c r="H389" s="28">
        <v>16834</v>
      </c>
      <c r="I389" s="28"/>
      <c r="J389" s="28">
        <v>27335</v>
      </c>
      <c r="K389" s="28">
        <v>27930</v>
      </c>
      <c r="L389" s="28">
        <v>2483</v>
      </c>
      <c r="M389" s="28">
        <v>4235</v>
      </c>
      <c r="N389" s="28">
        <v>6094</v>
      </c>
      <c r="O389" s="28">
        <v>7330</v>
      </c>
      <c r="P389" s="28">
        <v>6046</v>
      </c>
      <c r="Q389" s="28">
        <v>9901</v>
      </c>
      <c r="R389" s="28">
        <v>6014</v>
      </c>
      <c r="S389" s="28">
        <v>1829</v>
      </c>
      <c r="T389" s="28">
        <v>5262</v>
      </c>
      <c r="U389" s="28">
        <v>3118</v>
      </c>
      <c r="V389" s="28">
        <v>3367</v>
      </c>
      <c r="W389" s="28">
        <v>3856</v>
      </c>
    </row>
    <row r="390" spans="1:23" ht="13.8" x14ac:dyDescent="0.3">
      <c r="A390" s="17">
        <v>45689</v>
      </c>
      <c r="B390" s="28">
        <v>167609</v>
      </c>
      <c r="C390" s="28">
        <v>55072</v>
      </c>
      <c r="D390" s="28">
        <v>28838</v>
      </c>
      <c r="E390" s="28">
        <v>26132</v>
      </c>
      <c r="F390" s="28">
        <v>38339</v>
      </c>
      <c r="G390" s="28"/>
      <c r="H390" s="28">
        <v>16673</v>
      </c>
      <c r="I390" s="28"/>
      <c r="J390" s="28">
        <v>28318</v>
      </c>
      <c r="K390" s="28">
        <v>26754</v>
      </c>
      <c r="L390" s="28">
        <v>2608</v>
      </c>
      <c r="M390" s="28">
        <v>3723</v>
      </c>
      <c r="N390" s="28">
        <v>5967</v>
      </c>
      <c r="O390" s="28">
        <v>6700</v>
      </c>
      <c r="P390" s="28">
        <v>8914</v>
      </c>
      <c r="Q390" s="28">
        <v>10462</v>
      </c>
      <c r="R390" s="28">
        <v>6401</v>
      </c>
      <c r="S390" s="28">
        <v>2864</v>
      </c>
      <c r="T390" s="28">
        <v>5346</v>
      </c>
      <c r="U390" s="28">
        <v>3390</v>
      </c>
      <c r="V390" s="28">
        <v>3693</v>
      </c>
      <c r="W390" s="28">
        <v>4073</v>
      </c>
    </row>
    <row r="391" spans="1:23" ht="13.8" x14ac:dyDescent="0.3">
      <c r="A391" s="17">
        <v>45717</v>
      </c>
      <c r="B391" s="28">
        <v>190974</v>
      </c>
      <c r="C391" s="28">
        <v>61153</v>
      </c>
      <c r="D391" s="28">
        <v>36159</v>
      </c>
      <c r="E391" s="28">
        <v>32976</v>
      </c>
      <c r="F391" s="28">
        <v>42126</v>
      </c>
      <c r="G391" s="28"/>
      <c r="H391" s="28">
        <v>18792</v>
      </c>
      <c r="I391" s="28"/>
      <c r="J391" s="28">
        <v>31790</v>
      </c>
      <c r="K391" s="28">
        <v>29362</v>
      </c>
      <c r="L391" s="28">
        <v>3401</v>
      </c>
      <c r="M391" s="28">
        <v>4324</v>
      </c>
      <c r="N391" s="28">
        <v>8129</v>
      </c>
      <c r="O391" s="28">
        <v>8526</v>
      </c>
      <c r="P391" s="28">
        <v>8728</v>
      </c>
      <c r="Q391" s="28">
        <v>11458</v>
      </c>
      <c r="R391" s="28">
        <v>7290</v>
      </c>
      <c r="S391" s="28">
        <v>2185</v>
      </c>
      <c r="T391" s="28">
        <v>5804</v>
      </c>
      <c r="U391" s="28">
        <v>3477</v>
      </c>
      <c r="V391" s="28">
        <v>4643</v>
      </c>
      <c r="W391" s="28">
        <v>4654</v>
      </c>
    </row>
    <row r="392" spans="1:23" ht="13.8" x14ac:dyDescent="0.3">
      <c r="A392" s="17">
        <v>45748</v>
      </c>
      <c r="B392" s="28">
        <v>191192</v>
      </c>
      <c r="C392" s="28">
        <v>55554</v>
      </c>
      <c r="D392" s="28">
        <v>35272</v>
      </c>
      <c r="E392" s="28">
        <v>35272</v>
      </c>
      <c r="F392" s="28">
        <v>44091</v>
      </c>
      <c r="G392" s="28"/>
      <c r="H392" s="28">
        <v>17435</v>
      </c>
      <c r="I392" s="28"/>
      <c r="J392" s="28">
        <v>27709</v>
      </c>
      <c r="K392" s="28">
        <v>27846</v>
      </c>
      <c r="L392" s="28">
        <v>3163</v>
      </c>
      <c r="M392" s="28">
        <v>4181</v>
      </c>
      <c r="N392" s="28">
        <v>7341</v>
      </c>
      <c r="O392" s="28">
        <v>8166</v>
      </c>
      <c r="P392" s="28">
        <v>9244</v>
      </c>
      <c r="Q392" s="28">
        <v>8193</v>
      </c>
      <c r="R392" s="28">
        <v>6830</v>
      </c>
      <c r="S392" s="28">
        <v>6210</v>
      </c>
      <c r="T392" s="28">
        <v>6017</v>
      </c>
      <c r="U392" s="28">
        <v>4539</v>
      </c>
      <c r="V392" s="28">
        <v>5034</v>
      </c>
      <c r="W392" s="28">
        <v>4255</v>
      </c>
    </row>
    <row r="393" spans="1:23" ht="13.8" x14ac:dyDescent="0.3">
      <c r="A393" s="17">
        <v>45778</v>
      </c>
      <c r="B393" s="28">
        <v>184032</v>
      </c>
      <c r="C393" s="28">
        <v>56289</v>
      </c>
      <c r="D393" s="28">
        <v>34695</v>
      </c>
      <c r="E393" s="28">
        <v>31497</v>
      </c>
      <c r="F393" s="28">
        <v>38483</v>
      </c>
      <c r="G393" s="28"/>
      <c r="H393" s="28">
        <v>18385</v>
      </c>
      <c r="I393" s="28"/>
      <c r="J393" s="28">
        <v>28112</v>
      </c>
      <c r="K393" s="28">
        <v>28177</v>
      </c>
      <c r="L393" s="28">
        <v>2988</v>
      </c>
      <c r="M393" s="28">
        <v>4870</v>
      </c>
      <c r="N393" s="28">
        <v>6468</v>
      </c>
      <c r="O393" s="28">
        <v>8534</v>
      </c>
      <c r="P393" s="28">
        <v>8079</v>
      </c>
      <c r="Q393" s="28">
        <v>6553</v>
      </c>
      <c r="R393" s="28">
        <v>7132</v>
      </c>
      <c r="S393" s="28">
        <v>3473</v>
      </c>
      <c r="T393" s="28">
        <v>5422</v>
      </c>
      <c r="U393" s="28">
        <v>3582</v>
      </c>
      <c r="V393" s="28">
        <v>4729</v>
      </c>
      <c r="W393" s="28">
        <v>4811</v>
      </c>
    </row>
    <row r="394" spans="1:23" ht="13.8" x14ac:dyDescent="0.3">
      <c r="A394" s="17">
        <v>45809</v>
      </c>
      <c r="B394" s="28">
        <v>180989</v>
      </c>
      <c r="C394" s="28">
        <v>56779</v>
      </c>
      <c r="D394" s="28">
        <v>35801</v>
      </c>
      <c r="E394" s="28">
        <v>32644</v>
      </c>
      <c r="F394" s="28">
        <v>38857</v>
      </c>
      <c r="G394" s="28"/>
      <c r="H394" s="28">
        <v>18125</v>
      </c>
      <c r="I394" s="28"/>
      <c r="J394" s="28">
        <v>28375</v>
      </c>
      <c r="K394" s="28">
        <v>28102</v>
      </c>
      <c r="L394" s="28">
        <v>2785</v>
      </c>
      <c r="M394" s="28">
        <v>3859</v>
      </c>
      <c r="N394" s="28">
        <v>7323</v>
      </c>
      <c r="O394" s="28">
        <v>8649</v>
      </c>
      <c r="P394" s="28">
        <v>7411</v>
      </c>
      <c r="Q394" s="28">
        <v>9444</v>
      </c>
      <c r="R394" s="28">
        <v>6792</v>
      </c>
      <c r="S394" s="28">
        <v>2172</v>
      </c>
      <c r="T394" s="28">
        <v>5574</v>
      </c>
      <c r="U394" s="28">
        <v>3122</v>
      </c>
      <c r="V394" s="28">
        <v>4292</v>
      </c>
      <c r="W394" s="28">
        <v>4906</v>
      </c>
    </row>
    <row r="395" spans="1:23" ht="13.8" x14ac:dyDescent="0.3">
      <c r="A395" s="17">
        <v>45839</v>
      </c>
      <c r="B395" s="28">
        <v>176357</v>
      </c>
      <c r="C395" s="28">
        <v>55158</v>
      </c>
      <c r="D395" s="28">
        <v>35006</v>
      </c>
      <c r="E395" s="28">
        <v>32026</v>
      </c>
      <c r="F395" s="28">
        <v>39376</v>
      </c>
      <c r="G395" s="28"/>
      <c r="H395" s="28">
        <v>18158</v>
      </c>
      <c r="I395" s="28"/>
      <c r="J395" s="28">
        <v>26168</v>
      </c>
      <c r="K395" s="28">
        <v>28991</v>
      </c>
      <c r="L395" s="28">
        <v>2845</v>
      </c>
      <c r="M395" s="28">
        <v>4707</v>
      </c>
      <c r="N395" s="28">
        <v>6553</v>
      </c>
      <c r="O395" s="28">
        <v>7912</v>
      </c>
      <c r="P395" s="28">
        <v>6650</v>
      </c>
      <c r="Q395" s="28">
        <v>9298</v>
      </c>
      <c r="R395" s="28">
        <v>6898</v>
      </c>
      <c r="S395" s="28">
        <v>1963</v>
      </c>
      <c r="T395" s="28">
        <v>5892</v>
      </c>
      <c r="U395" s="28">
        <v>3050</v>
      </c>
      <c r="V395" s="28">
        <v>4936</v>
      </c>
      <c r="W395" s="28">
        <v>4382</v>
      </c>
    </row>
    <row r="396" spans="1:23" ht="13.8" x14ac:dyDescent="0.3">
      <c r="A396" s="17">
        <v>45870</v>
      </c>
      <c r="B396" s="28">
        <v>180597</v>
      </c>
      <c r="C396" s="28">
        <v>56436</v>
      </c>
      <c r="D396" s="28">
        <v>35638</v>
      </c>
      <c r="E396" s="28">
        <v>32324</v>
      </c>
      <c r="F396" s="28">
        <v>39081</v>
      </c>
      <c r="G396" s="28"/>
      <c r="H396" s="28">
        <v>18105</v>
      </c>
      <c r="I396" s="28"/>
      <c r="J396" s="28">
        <v>27186</v>
      </c>
      <c r="K396" s="28">
        <v>29250</v>
      </c>
      <c r="L396" s="28">
        <v>3802</v>
      </c>
      <c r="M396" s="28">
        <v>3643</v>
      </c>
      <c r="N396" s="28">
        <v>6967</v>
      </c>
      <c r="O396" s="28">
        <v>8011</v>
      </c>
      <c r="P396" s="28">
        <v>5991</v>
      </c>
      <c r="Q396" s="28">
        <v>8272</v>
      </c>
      <c r="R396" s="28">
        <v>7059</v>
      </c>
      <c r="S396" s="28">
        <v>1923</v>
      </c>
      <c r="T396" s="28">
        <v>5735</v>
      </c>
      <c r="U396" s="28">
        <v>3739</v>
      </c>
      <c r="V396" s="28">
        <v>4554</v>
      </c>
      <c r="W396" s="28">
        <v>4745</v>
      </c>
    </row>
    <row r="397" spans="1:23" ht="13.8" x14ac:dyDescent="0.3">
      <c r="A397" s="17">
        <v>45901</v>
      </c>
      <c r="B397" s="28">
        <v>187595</v>
      </c>
      <c r="C397" s="28">
        <v>55288</v>
      </c>
      <c r="D397" s="28">
        <v>38206</v>
      </c>
      <c r="E397" s="28">
        <v>35109</v>
      </c>
      <c r="F397" s="28">
        <v>39780</v>
      </c>
      <c r="G397" s="28"/>
      <c r="H397" s="28">
        <v>17062</v>
      </c>
      <c r="I397" s="28"/>
      <c r="J397" s="28">
        <v>28092</v>
      </c>
      <c r="K397" s="28">
        <v>27196</v>
      </c>
      <c r="L397" s="28">
        <v>3168</v>
      </c>
      <c r="M397" s="28">
        <v>4525</v>
      </c>
      <c r="N397" s="28">
        <v>7263</v>
      </c>
      <c r="O397" s="28">
        <v>7727</v>
      </c>
      <c r="P397" s="28">
        <v>6402</v>
      </c>
      <c r="Q397" s="28">
        <v>8380</v>
      </c>
      <c r="R397" s="28">
        <v>7121</v>
      </c>
      <c r="S397" s="28">
        <v>3119</v>
      </c>
      <c r="T397" s="28">
        <v>6066</v>
      </c>
      <c r="U397" s="28">
        <v>2975</v>
      </c>
      <c r="V397" s="28">
        <v>4513</v>
      </c>
      <c r="W397" s="28">
        <v>4300</v>
      </c>
    </row>
    <row r="398" spans="1:23" ht="13.8" x14ac:dyDescent="0.3">
      <c r="A398" s="17">
        <v>45931</v>
      </c>
      <c r="B398" s="28">
        <v>204314</v>
      </c>
      <c r="C398" s="28">
        <v>59631</v>
      </c>
      <c r="D398" s="28">
        <v>36239</v>
      </c>
      <c r="E398" s="28">
        <v>32664</v>
      </c>
      <c r="F398" s="28">
        <v>42386</v>
      </c>
      <c r="G398" s="28"/>
      <c r="H398" s="28">
        <v>18981</v>
      </c>
      <c r="I398" s="28"/>
      <c r="J398" s="28">
        <v>30056</v>
      </c>
      <c r="K398" s="28">
        <v>29575</v>
      </c>
      <c r="L398" s="28">
        <v>3317</v>
      </c>
      <c r="M398" s="28">
        <v>4359</v>
      </c>
      <c r="N398" s="28">
        <v>6957</v>
      </c>
      <c r="O398" s="28">
        <v>7527</v>
      </c>
      <c r="P398" s="28">
        <v>11700</v>
      </c>
      <c r="Q398" s="28">
        <v>8950</v>
      </c>
      <c r="R398" s="28">
        <v>7160</v>
      </c>
      <c r="S398" s="28">
        <v>2897</v>
      </c>
      <c r="T398" s="28">
        <v>6349</v>
      </c>
      <c r="U398" s="28">
        <v>4037</v>
      </c>
      <c r="V398" s="28">
        <v>4832</v>
      </c>
      <c r="W398" s="28">
        <v>5305</v>
      </c>
    </row>
    <row r="399" spans="1:23" ht="13.8" x14ac:dyDescent="0.3">
      <c r="A399" s="17">
        <v>45962</v>
      </c>
      <c r="B399" s="28">
        <v>183853</v>
      </c>
      <c r="C399" s="28">
        <v>52927</v>
      </c>
      <c r="D399" s="28">
        <v>33322</v>
      </c>
      <c r="E399" s="28">
        <v>30115</v>
      </c>
      <c r="F399" s="28">
        <v>37171</v>
      </c>
      <c r="G399" s="28"/>
      <c r="H399" s="28">
        <v>18124</v>
      </c>
      <c r="I399" s="28"/>
      <c r="J399" s="28">
        <v>26311</v>
      </c>
      <c r="K399" s="28">
        <v>26617</v>
      </c>
      <c r="L399" s="28">
        <v>3007</v>
      </c>
      <c r="M399" s="28">
        <v>3658</v>
      </c>
      <c r="N399" s="28">
        <v>6815</v>
      </c>
      <c r="O399" s="28">
        <v>8168</v>
      </c>
      <c r="P399" s="28">
        <v>8890</v>
      </c>
      <c r="Q399" s="28">
        <v>7008</v>
      </c>
      <c r="R399" s="28">
        <v>7041</v>
      </c>
      <c r="S399" s="28">
        <v>2401</v>
      </c>
      <c r="T399" s="28">
        <v>5445</v>
      </c>
      <c r="U399" s="28">
        <v>3332</v>
      </c>
      <c r="V399" s="28">
        <v>5274</v>
      </c>
      <c r="W399" s="28">
        <v>4306</v>
      </c>
    </row>
    <row r="400" spans="1:23" ht="13.8" x14ac:dyDescent="0.3">
      <c r="A400" s="17">
        <v>45992</v>
      </c>
      <c r="B400" s="28">
        <v>179840</v>
      </c>
      <c r="C400" s="28">
        <v>53673</v>
      </c>
      <c r="D400" s="28">
        <v>34131</v>
      </c>
      <c r="E400" s="28">
        <v>30769</v>
      </c>
      <c r="F400" s="28">
        <v>38608</v>
      </c>
      <c r="G400" s="28"/>
      <c r="H400" s="28">
        <v>18875</v>
      </c>
      <c r="I400" s="28"/>
      <c r="J400" s="28">
        <v>25512</v>
      </c>
      <c r="K400" s="28">
        <v>28161</v>
      </c>
      <c r="L400" s="28">
        <v>2838</v>
      </c>
      <c r="M400" s="28">
        <v>3944</v>
      </c>
      <c r="N400" s="28">
        <v>7184</v>
      </c>
      <c r="O400" s="28">
        <v>8394</v>
      </c>
      <c r="P400" s="28">
        <v>8954</v>
      </c>
      <c r="Q400" s="28">
        <v>8388</v>
      </c>
      <c r="R400" s="28">
        <v>6330</v>
      </c>
      <c r="S400" s="28">
        <v>2637</v>
      </c>
      <c r="T400" s="28">
        <v>5894</v>
      </c>
      <c r="U400" s="28">
        <v>3292</v>
      </c>
      <c r="V400" s="28">
        <v>4799</v>
      </c>
      <c r="W400" s="28">
        <v>4791</v>
      </c>
    </row>
    <row r="401" spans="1:23" ht="13.8" x14ac:dyDescent="0.3">
      <c r="A401" s="17">
        <v>46023</v>
      </c>
      <c r="B401" s="28">
        <v>186958</v>
      </c>
      <c r="C401" s="28">
        <v>56048</v>
      </c>
      <c r="D401" s="28">
        <v>33323</v>
      </c>
      <c r="E401" s="28">
        <v>29146</v>
      </c>
      <c r="F401" s="28">
        <v>38559</v>
      </c>
      <c r="G401" s="28"/>
      <c r="H401" s="28">
        <v>17158</v>
      </c>
      <c r="I401" s="28"/>
      <c r="J401" s="28">
        <v>24461</v>
      </c>
      <c r="K401" s="28">
        <v>31587</v>
      </c>
      <c r="L401" s="28">
        <v>3196</v>
      </c>
      <c r="M401" s="28">
        <v>3322</v>
      </c>
      <c r="N401" s="28">
        <v>5901</v>
      </c>
      <c r="O401" s="28">
        <v>7829</v>
      </c>
      <c r="P401" s="28">
        <v>12976</v>
      </c>
      <c r="Q401" s="28">
        <v>8329</v>
      </c>
      <c r="R401" s="28">
        <v>6043</v>
      </c>
      <c r="S401" s="28">
        <v>2862</v>
      </c>
      <c r="T401" s="28">
        <v>5573</v>
      </c>
      <c r="U401" s="28">
        <v>3657</v>
      </c>
      <c r="V401" s="28">
        <v>4914</v>
      </c>
      <c r="W401" s="28">
        <v>4117</v>
      </c>
    </row>
    <row r="402" spans="1:23" ht="13.8" x14ac:dyDescent="0.3">
      <c r="A402" s="17">
        <v>46054</v>
      </c>
      <c r="B402" s="28">
        <v>195881</v>
      </c>
      <c r="C402" s="28">
        <v>57324</v>
      </c>
      <c r="D402" s="28">
        <v>36097</v>
      </c>
      <c r="E402" s="28">
        <v>32243</v>
      </c>
      <c r="F402" s="28">
        <v>42390</v>
      </c>
      <c r="G402" s="28"/>
      <c r="H402" s="28">
        <v>16647</v>
      </c>
      <c r="I402" s="28"/>
      <c r="J402" s="28">
        <v>28418</v>
      </c>
      <c r="K402" s="28">
        <v>28907</v>
      </c>
      <c r="L402" s="28">
        <v>3110</v>
      </c>
      <c r="M402" s="28">
        <v>4051</v>
      </c>
      <c r="N402" s="28">
        <v>7109</v>
      </c>
      <c r="O402" s="28">
        <v>8481</v>
      </c>
      <c r="P402" s="28">
        <v>10690</v>
      </c>
      <c r="Q402" s="28">
        <v>7947</v>
      </c>
      <c r="R402" s="28">
        <v>6085</v>
      </c>
      <c r="S402" s="28">
        <v>7282</v>
      </c>
      <c r="T402" s="28">
        <v>5202</v>
      </c>
      <c r="U402" s="28">
        <v>4743</v>
      </c>
      <c r="V402" s="28">
        <v>4086</v>
      </c>
      <c r="W402" s="28">
        <v>3856</v>
      </c>
    </row>
    <row r="403" spans="1:23" ht="13.8" x14ac:dyDescent="0.3">
      <c r="A403" s="17">
        <v>46082</v>
      </c>
      <c r="B403" s="28">
        <v>222687</v>
      </c>
      <c r="C403" s="28">
        <v>64431</v>
      </c>
      <c r="D403" s="28">
        <v>39757</v>
      </c>
      <c r="E403" s="28">
        <v>35635</v>
      </c>
      <c r="F403" s="28">
        <v>53150</v>
      </c>
      <c r="G403" s="28"/>
      <c r="H403" s="28">
        <v>20505</v>
      </c>
      <c r="I403" s="28"/>
      <c r="J403" s="28">
        <v>31655</v>
      </c>
      <c r="K403" s="28">
        <v>32776</v>
      </c>
      <c r="L403" s="28">
        <v>3329</v>
      </c>
      <c r="M403" s="28">
        <v>4414</v>
      </c>
      <c r="N403" s="28">
        <v>8101</v>
      </c>
      <c r="O403" s="28">
        <v>9490</v>
      </c>
      <c r="P403" s="28">
        <v>12526</v>
      </c>
      <c r="Q403" s="28">
        <v>11103</v>
      </c>
      <c r="R403" s="28">
        <v>8114</v>
      </c>
      <c r="S403" s="28">
        <v>6340</v>
      </c>
      <c r="T403" s="28">
        <v>8181</v>
      </c>
      <c r="U403" s="28">
        <v>4945</v>
      </c>
      <c r="V403" s="28">
        <v>5540</v>
      </c>
      <c r="W403" s="28">
        <v>4631</v>
      </c>
    </row>
    <row r="404" spans="1:23" ht="13.8" x14ac:dyDescent="0.3">
      <c r="A404" s="17">
        <v>46113</v>
      </c>
      <c r="B404" s="28">
        <v>219679</v>
      </c>
      <c r="C404" s="28">
        <v>65085</v>
      </c>
      <c r="D404" s="28">
        <v>40738</v>
      </c>
      <c r="E404" s="28">
        <v>36982</v>
      </c>
      <c r="F404" s="28">
        <v>52272</v>
      </c>
      <c r="G404" s="28"/>
      <c r="H404" s="28">
        <v>21125</v>
      </c>
      <c r="I404" s="28"/>
      <c r="J404" s="28">
        <v>29741</v>
      </c>
      <c r="K404" s="28">
        <v>35343</v>
      </c>
      <c r="L404" s="28">
        <v>3526</v>
      </c>
      <c r="M404" s="28">
        <v>3948</v>
      </c>
      <c r="N404" s="28">
        <v>8109</v>
      </c>
      <c r="O404" s="28">
        <v>11254</v>
      </c>
      <c r="P404" s="28">
        <v>8210</v>
      </c>
      <c r="Q404" s="28">
        <v>9395</v>
      </c>
      <c r="R404" s="28">
        <v>8962</v>
      </c>
      <c r="S404" s="28">
        <v>5542</v>
      </c>
      <c r="T404" s="28">
        <v>8132</v>
      </c>
      <c r="U404" s="28">
        <v>5455</v>
      </c>
      <c r="V404" s="28">
        <v>5449</v>
      </c>
      <c r="W404" s="28">
        <v>4662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4"/>
  <sheetViews>
    <sheetView showGridLines="0" zoomScaleNormal="100" workbookViewId="0">
      <pane xSplit="1" ySplit="4" topLeftCell="B393" activePane="bottomRight" state="frozen"/>
      <selection pane="topRight" activeCell="B1" sqref="B1"/>
      <selection pane="bottomLeft" activeCell="A5" sqref="A5"/>
      <selection pane="bottomRight" activeCell="E410" sqref="E410"/>
    </sheetView>
  </sheetViews>
  <sheetFormatPr defaultRowHeight="13.2" x14ac:dyDescent="0.25"/>
  <cols>
    <col min="2" max="2" width="10.5546875" customWidth="1"/>
    <col min="7" max="7" width="13.88671875" customWidth="1"/>
    <col min="8" max="8" width="9.88671875" customWidth="1"/>
  </cols>
  <sheetData>
    <row r="1" spans="1:17" ht="13.8" x14ac:dyDescent="0.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13.8" x14ac:dyDescent="0.3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3.8" x14ac:dyDescent="0.3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ht="13.8" x14ac:dyDescent="0.3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ht="13.8" x14ac:dyDescent="0.3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ht="13.8" x14ac:dyDescent="0.3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ht="13.8" x14ac:dyDescent="0.3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ht="13.8" x14ac:dyDescent="0.3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ht="13.8" x14ac:dyDescent="0.3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ht="13.8" x14ac:dyDescent="0.3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ht="13.8" x14ac:dyDescent="0.3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ht="13.8" x14ac:dyDescent="0.3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ht="13.8" x14ac:dyDescent="0.3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ht="13.8" x14ac:dyDescent="0.3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ht="13.8" x14ac:dyDescent="0.3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ht="13.8" x14ac:dyDescent="0.3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ht="13.8" x14ac:dyDescent="0.3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ht="13.8" x14ac:dyDescent="0.3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ht="13.8" x14ac:dyDescent="0.3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ht="13.8" x14ac:dyDescent="0.3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ht="13.8" x14ac:dyDescent="0.3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ht="13.8" x14ac:dyDescent="0.3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ht="13.8" x14ac:dyDescent="0.3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ht="13.8" x14ac:dyDescent="0.3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ht="13.8" x14ac:dyDescent="0.3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ht="13.8" x14ac:dyDescent="0.3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ht="13.8" x14ac:dyDescent="0.3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ht="13.8" x14ac:dyDescent="0.3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ht="13.8" x14ac:dyDescent="0.3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ht="13.8" x14ac:dyDescent="0.3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ht="13.8" x14ac:dyDescent="0.3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ht="13.8" x14ac:dyDescent="0.3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ht="13.8" x14ac:dyDescent="0.3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ht="13.8" x14ac:dyDescent="0.3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ht="13.8" x14ac:dyDescent="0.3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ht="13.8" x14ac:dyDescent="0.3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ht="13.8" x14ac:dyDescent="0.3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ht="13.8" x14ac:dyDescent="0.3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ht="13.8" x14ac:dyDescent="0.3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ht="13.8" x14ac:dyDescent="0.3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ht="13.8" x14ac:dyDescent="0.3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ht="13.8" x14ac:dyDescent="0.3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ht="13.8" x14ac:dyDescent="0.3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ht="13.8" x14ac:dyDescent="0.3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ht="13.8" x14ac:dyDescent="0.3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ht="13.8" x14ac:dyDescent="0.3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ht="13.8" x14ac:dyDescent="0.3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ht="13.8" x14ac:dyDescent="0.3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ht="13.8" x14ac:dyDescent="0.3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ht="13.8" x14ac:dyDescent="0.3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ht="13.8" x14ac:dyDescent="0.3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ht="13.8" x14ac:dyDescent="0.3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ht="13.8" x14ac:dyDescent="0.3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ht="13.8" x14ac:dyDescent="0.3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ht="13.8" x14ac:dyDescent="0.3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ht="13.8" x14ac:dyDescent="0.3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ht="13.8" x14ac:dyDescent="0.3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ht="13.8" x14ac:dyDescent="0.3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ht="13.8" x14ac:dyDescent="0.3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ht="13.8" x14ac:dyDescent="0.3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ht="13.8" x14ac:dyDescent="0.3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ht="13.8" x14ac:dyDescent="0.3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ht="13.8" x14ac:dyDescent="0.3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ht="13.8" x14ac:dyDescent="0.3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ht="13.8" x14ac:dyDescent="0.3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ht="13.8" x14ac:dyDescent="0.3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ht="13.8" x14ac:dyDescent="0.3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ht="13.8" x14ac:dyDescent="0.3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ht="13.8" x14ac:dyDescent="0.3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ht="13.8" x14ac:dyDescent="0.3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ht="13.8" x14ac:dyDescent="0.3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ht="13.8" x14ac:dyDescent="0.3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ht="13.8" x14ac:dyDescent="0.3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ht="13.8" x14ac:dyDescent="0.3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ht="13.8" x14ac:dyDescent="0.3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ht="13.8" x14ac:dyDescent="0.3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ht="13.8" x14ac:dyDescent="0.3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ht="13.8" x14ac:dyDescent="0.3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ht="13.8" x14ac:dyDescent="0.3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ht="13.8" x14ac:dyDescent="0.3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ht="13.8" x14ac:dyDescent="0.3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ht="13.8" x14ac:dyDescent="0.3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ht="13.8" x14ac:dyDescent="0.3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ht="13.8" x14ac:dyDescent="0.3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ht="13.8" x14ac:dyDescent="0.3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ht="13.8" x14ac:dyDescent="0.3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ht="13.8" x14ac:dyDescent="0.3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ht="13.8" x14ac:dyDescent="0.3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ht="13.8" x14ac:dyDescent="0.3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ht="13.8" x14ac:dyDescent="0.3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ht="13.8" x14ac:dyDescent="0.3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ht="13.8" x14ac:dyDescent="0.3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ht="13.8" x14ac:dyDescent="0.3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ht="13.8" x14ac:dyDescent="0.3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ht="13.8" x14ac:dyDescent="0.3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ht="13.8" x14ac:dyDescent="0.3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ht="13.8" x14ac:dyDescent="0.3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ht="13.8" x14ac:dyDescent="0.3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ht="13.8" x14ac:dyDescent="0.3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ht="13.8" x14ac:dyDescent="0.3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ht="13.8" x14ac:dyDescent="0.3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ht="13.8" x14ac:dyDescent="0.3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ht="13.8" x14ac:dyDescent="0.3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ht="13.8" x14ac:dyDescent="0.3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ht="13.8" x14ac:dyDescent="0.3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ht="13.8" x14ac:dyDescent="0.3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ht="13.8" x14ac:dyDescent="0.3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ht="13.8" x14ac:dyDescent="0.3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ht="13.8" x14ac:dyDescent="0.3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ht="13.8" x14ac:dyDescent="0.3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ht="13.8" x14ac:dyDescent="0.3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ht="13.8" x14ac:dyDescent="0.3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ht="13.8" x14ac:dyDescent="0.3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ht="13.8" x14ac:dyDescent="0.3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ht="13.8" x14ac:dyDescent="0.3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ht="13.8" x14ac:dyDescent="0.3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ht="13.8" x14ac:dyDescent="0.3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ht="13.8" x14ac:dyDescent="0.3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ht="13.8" x14ac:dyDescent="0.3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ht="13.8" x14ac:dyDescent="0.3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ht="13.8" x14ac:dyDescent="0.3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ht="13.8" x14ac:dyDescent="0.3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ht="13.8" x14ac:dyDescent="0.3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ht="13.8" x14ac:dyDescent="0.3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ht="13.8" x14ac:dyDescent="0.3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ht="13.8" x14ac:dyDescent="0.3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ht="13.8" x14ac:dyDescent="0.3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ht="13.8" x14ac:dyDescent="0.3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ht="13.8" x14ac:dyDescent="0.3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ht="13.8" x14ac:dyDescent="0.3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ht="13.8" x14ac:dyDescent="0.3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ht="13.8" x14ac:dyDescent="0.3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ht="13.8" x14ac:dyDescent="0.3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ht="13.8" x14ac:dyDescent="0.3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ht="13.8" x14ac:dyDescent="0.3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ht="13.8" x14ac:dyDescent="0.3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ht="13.8" x14ac:dyDescent="0.3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ht="13.8" x14ac:dyDescent="0.3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ht="13.8" x14ac:dyDescent="0.3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ht="13.8" x14ac:dyDescent="0.3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ht="13.8" x14ac:dyDescent="0.3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ht="13.8" x14ac:dyDescent="0.3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ht="13.8" x14ac:dyDescent="0.3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ht="13.8" x14ac:dyDescent="0.3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ht="13.8" x14ac:dyDescent="0.3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ht="13.8" x14ac:dyDescent="0.3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ht="13.8" x14ac:dyDescent="0.3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ht="13.8" x14ac:dyDescent="0.3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ht="13.8" x14ac:dyDescent="0.3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ht="13.8" x14ac:dyDescent="0.3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ht="13.8" x14ac:dyDescent="0.3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ht="13.8" x14ac:dyDescent="0.3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ht="13.8" x14ac:dyDescent="0.3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ht="13.8" x14ac:dyDescent="0.3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ht="13.8" x14ac:dyDescent="0.3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ht="13.8" x14ac:dyDescent="0.3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ht="13.8" x14ac:dyDescent="0.3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ht="13.8" x14ac:dyDescent="0.3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ht="13.8" x14ac:dyDescent="0.3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ht="13.8" x14ac:dyDescent="0.3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ht="13.8" x14ac:dyDescent="0.3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ht="13.8" x14ac:dyDescent="0.3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ht="13.8" x14ac:dyDescent="0.3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ht="13.8" x14ac:dyDescent="0.3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ht="13.8" x14ac:dyDescent="0.3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ht="13.8" x14ac:dyDescent="0.3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ht="13.8" x14ac:dyDescent="0.3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ht="13.8" x14ac:dyDescent="0.3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ht="13.8" x14ac:dyDescent="0.3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ht="13.8" x14ac:dyDescent="0.3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ht="13.8" x14ac:dyDescent="0.3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ht="13.8" x14ac:dyDescent="0.3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ht="13.8" x14ac:dyDescent="0.3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ht="13.8" x14ac:dyDescent="0.3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ht="13.8" x14ac:dyDescent="0.3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ht="13.8" x14ac:dyDescent="0.3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ht="13.8" x14ac:dyDescent="0.3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ht="13.8" x14ac:dyDescent="0.3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ht="13.8" x14ac:dyDescent="0.3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ht="13.8" x14ac:dyDescent="0.3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ht="13.8" x14ac:dyDescent="0.3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ht="13.8" x14ac:dyDescent="0.3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ht="13.8" x14ac:dyDescent="0.3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ht="13.8" x14ac:dyDescent="0.3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ht="13.8" x14ac:dyDescent="0.3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ht="13.8" x14ac:dyDescent="0.3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ht="13.8" x14ac:dyDescent="0.3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ht="13.8" x14ac:dyDescent="0.3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ht="13.8" x14ac:dyDescent="0.3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ht="13.8" x14ac:dyDescent="0.3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ht="13.8" x14ac:dyDescent="0.3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ht="13.8" x14ac:dyDescent="0.3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ht="13.8" x14ac:dyDescent="0.3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ht="13.8" x14ac:dyDescent="0.3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ht="13.8" x14ac:dyDescent="0.3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ht="13.8" x14ac:dyDescent="0.3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ht="13.8" x14ac:dyDescent="0.3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ht="13.8" x14ac:dyDescent="0.3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ht="13.8" x14ac:dyDescent="0.3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ht="13.8" x14ac:dyDescent="0.3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ht="13.8" x14ac:dyDescent="0.3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ht="13.8" x14ac:dyDescent="0.3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ht="13.8" x14ac:dyDescent="0.3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ht="13.8" x14ac:dyDescent="0.3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ht="13.8" x14ac:dyDescent="0.3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ht="13.8" x14ac:dyDescent="0.3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ht="13.8" x14ac:dyDescent="0.3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ht="13.8" x14ac:dyDescent="0.3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ht="13.8" x14ac:dyDescent="0.3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ht="13.8" x14ac:dyDescent="0.3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ht="13.8" x14ac:dyDescent="0.3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ht="13.8" x14ac:dyDescent="0.3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ht="13.8" x14ac:dyDescent="0.3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ht="13.8" x14ac:dyDescent="0.3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ht="13.8" x14ac:dyDescent="0.3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ht="13.8" x14ac:dyDescent="0.3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ht="13.8" x14ac:dyDescent="0.3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ht="13.8" x14ac:dyDescent="0.3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ht="13.8" x14ac:dyDescent="0.3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ht="13.8" x14ac:dyDescent="0.3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ht="13.8" x14ac:dyDescent="0.3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ht="13.8" x14ac:dyDescent="0.3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ht="13.8" x14ac:dyDescent="0.3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ht="13.8" x14ac:dyDescent="0.3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ht="13.8" x14ac:dyDescent="0.3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ht="13.8" x14ac:dyDescent="0.3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ht="13.8" x14ac:dyDescent="0.3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ht="13.8" x14ac:dyDescent="0.3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ht="13.8" x14ac:dyDescent="0.3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ht="13.8" x14ac:dyDescent="0.3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ht="13.8" x14ac:dyDescent="0.3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ht="13.8" x14ac:dyDescent="0.3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ht="13.8" x14ac:dyDescent="0.3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ht="13.8" x14ac:dyDescent="0.3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ht="13.8" x14ac:dyDescent="0.3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ht="13.8" x14ac:dyDescent="0.3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ht="13.8" x14ac:dyDescent="0.3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ht="13.8" x14ac:dyDescent="0.3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ht="13.8" x14ac:dyDescent="0.3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ht="13.8" x14ac:dyDescent="0.3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ht="13.8" x14ac:dyDescent="0.3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ht="13.8" x14ac:dyDescent="0.3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ht="13.8" x14ac:dyDescent="0.3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ht="13.8" x14ac:dyDescent="0.3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ht="13.8" x14ac:dyDescent="0.3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ht="13.8" x14ac:dyDescent="0.3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ht="13.8" x14ac:dyDescent="0.3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ht="13.8" x14ac:dyDescent="0.3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ht="13.8" x14ac:dyDescent="0.3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ht="13.8" x14ac:dyDescent="0.3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ht="13.8" x14ac:dyDescent="0.3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ht="13.8" x14ac:dyDescent="0.3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ht="13.8" x14ac:dyDescent="0.3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ht="13.8" x14ac:dyDescent="0.3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ht="13.8" x14ac:dyDescent="0.3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ht="13.8" x14ac:dyDescent="0.3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ht="13.8" x14ac:dyDescent="0.3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ht="13.8" x14ac:dyDescent="0.3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ht="13.8" x14ac:dyDescent="0.3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ht="13.8" x14ac:dyDescent="0.3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ht="13.8" x14ac:dyDescent="0.3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ht="13.8" x14ac:dyDescent="0.3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ht="13.8" x14ac:dyDescent="0.3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ht="13.8" x14ac:dyDescent="0.3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ht="13.8" x14ac:dyDescent="0.3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ht="13.8" x14ac:dyDescent="0.3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ht="13.8" x14ac:dyDescent="0.3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ht="13.8" x14ac:dyDescent="0.3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ht="13.8" x14ac:dyDescent="0.3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ht="13.8" x14ac:dyDescent="0.3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ht="13.8" x14ac:dyDescent="0.3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ht="13.8" x14ac:dyDescent="0.3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ht="13.8" x14ac:dyDescent="0.3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ht="13.8" x14ac:dyDescent="0.3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ht="13.8" x14ac:dyDescent="0.3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ht="13.8" x14ac:dyDescent="0.3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ht="13.8" x14ac:dyDescent="0.3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ht="13.8" x14ac:dyDescent="0.3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ht="13.8" x14ac:dyDescent="0.3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ht="13.8" x14ac:dyDescent="0.3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ht="13.8" x14ac:dyDescent="0.3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ht="13.8" x14ac:dyDescent="0.3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ht="13.8" x14ac:dyDescent="0.3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ht="13.8" x14ac:dyDescent="0.3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ht="13.8" x14ac:dyDescent="0.3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ht="13.8" x14ac:dyDescent="0.3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ht="13.8" x14ac:dyDescent="0.3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ht="13.8" x14ac:dyDescent="0.3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ht="13.8" x14ac:dyDescent="0.3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ht="13.8" x14ac:dyDescent="0.3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ht="13.8" x14ac:dyDescent="0.3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ht="13.8" x14ac:dyDescent="0.3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ht="13.8" x14ac:dyDescent="0.3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ht="13.8" x14ac:dyDescent="0.3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ht="13.8" x14ac:dyDescent="0.3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ht="13.8" x14ac:dyDescent="0.3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ht="13.8" x14ac:dyDescent="0.3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ht="13.8" x14ac:dyDescent="0.3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ht="13.8" x14ac:dyDescent="0.3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ht="13.8" x14ac:dyDescent="0.3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ht="13.8" x14ac:dyDescent="0.3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ht="13.8" x14ac:dyDescent="0.3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ht="13.8" x14ac:dyDescent="0.3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ht="13.8" x14ac:dyDescent="0.3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ht="13.8" x14ac:dyDescent="0.3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ht="13.8" x14ac:dyDescent="0.3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ht="13.8" x14ac:dyDescent="0.3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ht="13.8" x14ac:dyDescent="0.3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ht="13.8" x14ac:dyDescent="0.3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ht="13.8" x14ac:dyDescent="0.3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ht="13.8" x14ac:dyDescent="0.3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ht="13.8" x14ac:dyDescent="0.3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ht="13.8" x14ac:dyDescent="0.3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ht="13.8" x14ac:dyDescent="0.3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ht="13.8" x14ac:dyDescent="0.3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ht="13.8" x14ac:dyDescent="0.3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ht="13.8" x14ac:dyDescent="0.3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ht="13.8" x14ac:dyDescent="0.3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ht="13.8" x14ac:dyDescent="0.3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ht="13.8" x14ac:dyDescent="0.3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ht="13.8" x14ac:dyDescent="0.3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ht="13.8" x14ac:dyDescent="0.3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ht="13.8" x14ac:dyDescent="0.3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ht="13.8" x14ac:dyDescent="0.3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ht="13.8" x14ac:dyDescent="0.3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ht="13.8" x14ac:dyDescent="0.3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ht="13.8" x14ac:dyDescent="0.3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ht="13.8" x14ac:dyDescent="0.3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ht="13.8" x14ac:dyDescent="0.3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ht="13.8" x14ac:dyDescent="0.3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ht="13.8" x14ac:dyDescent="0.3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ht="13.8" x14ac:dyDescent="0.3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ht="13.8" x14ac:dyDescent="0.3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ht="13.8" x14ac:dyDescent="0.3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ht="13.8" x14ac:dyDescent="0.3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ht="13.8" x14ac:dyDescent="0.3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ht="13.8" x14ac:dyDescent="0.3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ht="13.8" x14ac:dyDescent="0.3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ht="13.8" x14ac:dyDescent="0.3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ht="13.8" x14ac:dyDescent="0.3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ht="13.8" x14ac:dyDescent="0.3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ht="13.8" x14ac:dyDescent="0.3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ht="13.8" x14ac:dyDescent="0.3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ht="13.8" x14ac:dyDescent="0.3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ht="13.8" x14ac:dyDescent="0.3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ht="13.8" x14ac:dyDescent="0.3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ht="13.8" x14ac:dyDescent="0.3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ht="13.8" x14ac:dyDescent="0.3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ht="13.8" x14ac:dyDescent="0.3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ht="13.8" x14ac:dyDescent="0.3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ht="13.8" x14ac:dyDescent="0.3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ht="13.8" x14ac:dyDescent="0.3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ht="13.8" x14ac:dyDescent="0.3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ht="13.8" x14ac:dyDescent="0.3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ht="13.8" x14ac:dyDescent="0.3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ht="13.8" x14ac:dyDescent="0.3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ht="13.8" x14ac:dyDescent="0.3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ht="13.8" x14ac:dyDescent="0.3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ht="13.8" x14ac:dyDescent="0.3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ht="13.8" x14ac:dyDescent="0.3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ht="13.8" x14ac:dyDescent="0.3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ht="13.8" x14ac:dyDescent="0.3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ht="13.8" x14ac:dyDescent="0.3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ht="13.8" x14ac:dyDescent="0.3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ht="13.8" x14ac:dyDescent="0.3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ht="13.8" x14ac:dyDescent="0.3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ht="13.8" x14ac:dyDescent="0.3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ht="13.8" x14ac:dyDescent="0.3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ht="13.8" x14ac:dyDescent="0.3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ht="13.8" x14ac:dyDescent="0.3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ht="13.8" x14ac:dyDescent="0.3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ht="13.8" x14ac:dyDescent="0.3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ht="13.8" x14ac:dyDescent="0.3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  <row r="375" spans="1:17" ht="13.8" x14ac:dyDescent="0.3">
      <c r="A375" s="17">
        <v>45231</v>
      </c>
      <c r="B375" s="28">
        <v>258349</v>
      </c>
      <c r="C375" s="28">
        <v>75951</v>
      </c>
      <c r="D375" s="28">
        <v>46748</v>
      </c>
      <c r="E375" s="28">
        <v>41175</v>
      </c>
      <c r="F375" s="28">
        <v>77884</v>
      </c>
      <c r="G375" s="18"/>
      <c r="H375" s="28">
        <v>11964</v>
      </c>
      <c r="I375" s="28"/>
      <c r="J375" s="29">
        <v>36141</v>
      </c>
      <c r="K375" s="28">
        <v>39810</v>
      </c>
      <c r="L375" s="28">
        <v>4584</v>
      </c>
      <c r="M375" s="28">
        <v>12469</v>
      </c>
      <c r="N375" s="28">
        <v>5424</v>
      </c>
      <c r="O375" s="28">
        <v>13447</v>
      </c>
      <c r="P375" s="28">
        <v>35495</v>
      </c>
      <c r="Q375" s="28">
        <v>9245</v>
      </c>
    </row>
    <row r="376" spans="1:17" ht="13.8" x14ac:dyDescent="0.3">
      <c r="A376" s="17">
        <v>45261</v>
      </c>
      <c r="B376" s="28">
        <v>249820</v>
      </c>
      <c r="C376" s="28">
        <v>69990</v>
      </c>
      <c r="D376" s="28">
        <v>48682</v>
      </c>
      <c r="E376" s="28">
        <v>43389</v>
      </c>
      <c r="F376" s="28">
        <v>74059</v>
      </c>
      <c r="G376" s="18"/>
      <c r="H376" s="28">
        <v>12538</v>
      </c>
      <c r="I376" s="28"/>
      <c r="J376" s="29">
        <v>33369</v>
      </c>
      <c r="K376" s="28">
        <v>36621</v>
      </c>
      <c r="L376" s="28">
        <v>4810</v>
      </c>
      <c r="M376" s="28">
        <v>13697</v>
      </c>
      <c r="N376" s="28">
        <v>5630</v>
      </c>
      <c r="O376" s="28">
        <v>11599</v>
      </c>
      <c r="P376" s="28">
        <v>34092</v>
      </c>
      <c r="Q376" s="28">
        <v>10405</v>
      </c>
    </row>
    <row r="377" spans="1:17" ht="13.8" x14ac:dyDescent="0.3">
      <c r="A377" s="17">
        <v>45292</v>
      </c>
      <c r="B377" s="28">
        <v>256172</v>
      </c>
      <c r="C377" s="28">
        <v>71351</v>
      </c>
      <c r="D377" s="28">
        <v>46556</v>
      </c>
      <c r="E377" s="28">
        <v>41421</v>
      </c>
      <c r="F377" s="28">
        <v>79572</v>
      </c>
      <c r="G377" s="28"/>
      <c r="H377" s="28">
        <v>13065</v>
      </c>
      <c r="I377" s="28"/>
      <c r="J377" s="28">
        <v>33309</v>
      </c>
      <c r="K377" s="28">
        <v>38042</v>
      </c>
      <c r="L377" s="28">
        <v>4820</v>
      </c>
      <c r="M377" s="28">
        <v>12436</v>
      </c>
      <c r="N377" s="28">
        <v>5167</v>
      </c>
      <c r="O377" s="28">
        <v>12622</v>
      </c>
      <c r="P377" s="28">
        <v>35794</v>
      </c>
      <c r="Q377" s="28">
        <v>10988</v>
      </c>
    </row>
    <row r="378" spans="1:17" ht="13.8" x14ac:dyDescent="0.3">
      <c r="A378" s="17">
        <v>45323</v>
      </c>
      <c r="B378" s="28">
        <v>244868</v>
      </c>
      <c r="C378" s="28">
        <v>73640</v>
      </c>
      <c r="D378" s="28">
        <v>44491</v>
      </c>
      <c r="E378" s="28">
        <v>39448</v>
      </c>
      <c r="F378" s="28">
        <v>71819</v>
      </c>
      <c r="G378" s="28"/>
      <c r="H378" s="28">
        <v>11711</v>
      </c>
      <c r="I378" s="28"/>
      <c r="J378" s="28">
        <v>33395</v>
      </c>
      <c r="K378" s="28">
        <v>40245</v>
      </c>
      <c r="L378" s="28">
        <v>4701</v>
      </c>
      <c r="M378" s="28">
        <v>12316</v>
      </c>
      <c r="N378" s="28">
        <v>5224</v>
      </c>
      <c r="O378" s="28">
        <v>11698</v>
      </c>
      <c r="P378" s="28">
        <v>31895</v>
      </c>
      <c r="Q378" s="28">
        <v>9644</v>
      </c>
    </row>
    <row r="379" spans="1:17" ht="13.8" x14ac:dyDescent="0.3">
      <c r="A379" s="17">
        <v>45352</v>
      </c>
      <c r="B379" s="28">
        <v>261682</v>
      </c>
      <c r="C379" s="28">
        <v>75781</v>
      </c>
      <c r="D379" s="28">
        <v>50520</v>
      </c>
      <c r="E379" s="28">
        <v>44853</v>
      </c>
      <c r="F379" s="28">
        <v>74792</v>
      </c>
      <c r="G379" s="28"/>
      <c r="H379" s="28">
        <v>12594</v>
      </c>
      <c r="I379" s="28"/>
      <c r="J379" s="28">
        <v>34218</v>
      </c>
      <c r="K379" s="28">
        <v>41563</v>
      </c>
      <c r="L379" s="28">
        <v>4952</v>
      </c>
      <c r="M379" s="28">
        <v>14261</v>
      </c>
      <c r="N379" s="28">
        <v>5767</v>
      </c>
      <c r="O379" s="28">
        <v>12231</v>
      </c>
      <c r="P379" s="28">
        <v>29941</v>
      </c>
      <c r="Q379" s="28">
        <v>11604</v>
      </c>
    </row>
    <row r="380" spans="1:17" ht="13.8" x14ac:dyDescent="0.3">
      <c r="A380" s="17">
        <v>45383</v>
      </c>
      <c r="B380" s="28">
        <v>273826</v>
      </c>
      <c r="C380" s="28">
        <v>77949</v>
      </c>
      <c r="D380" s="28">
        <v>54595</v>
      </c>
      <c r="E380" s="28">
        <v>48891</v>
      </c>
      <c r="F380" s="28">
        <v>79197</v>
      </c>
      <c r="G380" s="18"/>
      <c r="H380" s="28">
        <v>12473</v>
      </c>
      <c r="I380" s="28"/>
      <c r="J380" s="29">
        <v>34884</v>
      </c>
      <c r="K380" s="28">
        <v>43066</v>
      </c>
      <c r="L380" s="28">
        <v>5485</v>
      </c>
      <c r="M380" s="28">
        <v>14360</v>
      </c>
      <c r="N380" s="28">
        <v>5682</v>
      </c>
      <c r="O380" s="28">
        <v>12708</v>
      </c>
      <c r="P380" s="28">
        <v>31630</v>
      </c>
      <c r="Q380" s="28">
        <v>11621</v>
      </c>
    </row>
    <row r="381" spans="1:17" ht="13.8" x14ac:dyDescent="0.3">
      <c r="A381" s="17">
        <v>45413</v>
      </c>
      <c r="B381" s="28">
        <v>277508</v>
      </c>
      <c r="C381" s="28">
        <v>79550</v>
      </c>
      <c r="D381" s="28">
        <v>50377</v>
      </c>
      <c r="E381" s="28">
        <v>44860</v>
      </c>
      <c r="F381" s="28">
        <v>82195</v>
      </c>
      <c r="G381" s="28"/>
      <c r="H381" s="28">
        <v>13789</v>
      </c>
      <c r="I381" s="28"/>
      <c r="J381" s="28">
        <v>35669</v>
      </c>
      <c r="K381" s="28">
        <v>43881</v>
      </c>
      <c r="L381" s="28">
        <v>4921</v>
      </c>
      <c r="M381" s="28">
        <v>13835</v>
      </c>
      <c r="N381" s="28">
        <v>5590</v>
      </c>
      <c r="O381" s="28">
        <v>12276</v>
      </c>
      <c r="P381" s="28">
        <v>35037</v>
      </c>
      <c r="Q381" s="28">
        <v>12272</v>
      </c>
    </row>
    <row r="382" spans="1:17" ht="13.8" x14ac:dyDescent="0.3">
      <c r="A382" s="17">
        <v>45444</v>
      </c>
      <c r="B382" s="28">
        <v>267875</v>
      </c>
      <c r="C382" s="28">
        <v>76638</v>
      </c>
      <c r="D382" s="28">
        <v>48546</v>
      </c>
      <c r="E382" s="28">
        <v>42986</v>
      </c>
      <c r="F382" s="28">
        <v>80465</v>
      </c>
      <c r="G382" s="28"/>
      <c r="H382" s="28">
        <v>13014</v>
      </c>
      <c r="I382" s="28"/>
      <c r="J382" s="28">
        <v>34393</v>
      </c>
      <c r="K382" s="28">
        <v>42245</v>
      </c>
      <c r="L382" s="28">
        <v>4652</v>
      </c>
      <c r="M382" s="28">
        <v>12979</v>
      </c>
      <c r="N382" s="28">
        <v>5711</v>
      </c>
      <c r="O382" s="28">
        <v>11650</v>
      </c>
      <c r="P382" s="28">
        <v>34114</v>
      </c>
      <c r="Q382" s="28">
        <v>11362</v>
      </c>
    </row>
    <row r="383" spans="1:17" ht="13.8" x14ac:dyDescent="0.3">
      <c r="A383" s="17">
        <v>45474</v>
      </c>
      <c r="B383" s="28">
        <v>290411</v>
      </c>
      <c r="C383" s="28">
        <v>77739</v>
      </c>
      <c r="D383" s="28">
        <v>52862</v>
      </c>
      <c r="E383" s="28">
        <v>46772</v>
      </c>
      <c r="F383" s="28">
        <v>93436</v>
      </c>
      <c r="G383" s="18"/>
      <c r="H383" s="28">
        <v>13775</v>
      </c>
      <c r="I383" s="28"/>
      <c r="J383" s="29">
        <v>35799</v>
      </c>
      <c r="K383" s="28">
        <v>41940</v>
      </c>
      <c r="L383" s="28">
        <v>5443</v>
      </c>
      <c r="M383" s="28">
        <v>14341</v>
      </c>
      <c r="N383" s="28">
        <v>5727</v>
      </c>
      <c r="O383" s="28">
        <v>13222</v>
      </c>
      <c r="P383" s="28">
        <v>40837</v>
      </c>
      <c r="Q383" s="28">
        <v>11215</v>
      </c>
    </row>
    <row r="384" spans="1:17" ht="13.8" x14ac:dyDescent="0.3">
      <c r="A384" s="17">
        <v>45505</v>
      </c>
      <c r="B384" s="28">
        <v>279778</v>
      </c>
      <c r="C384" s="28">
        <v>76785</v>
      </c>
      <c r="D384" s="28">
        <v>52154</v>
      </c>
      <c r="E384" s="28">
        <v>46282</v>
      </c>
      <c r="F384" s="28">
        <v>87037</v>
      </c>
      <c r="G384" s="28"/>
      <c r="H384" s="28">
        <v>13994</v>
      </c>
      <c r="I384" s="28"/>
      <c r="J384" s="28">
        <v>33036</v>
      </c>
      <c r="K384" s="28">
        <v>43748</v>
      </c>
      <c r="L384" s="28">
        <v>4750</v>
      </c>
      <c r="M384" s="28">
        <v>13466</v>
      </c>
      <c r="N384" s="28">
        <v>5849</v>
      </c>
      <c r="O384" s="28">
        <v>11660</v>
      </c>
      <c r="P384" s="28">
        <v>39851</v>
      </c>
      <c r="Q384" s="28">
        <v>10420</v>
      </c>
    </row>
    <row r="385" spans="1:17" ht="13.8" x14ac:dyDescent="0.3">
      <c r="A385" s="17">
        <v>45536</v>
      </c>
      <c r="B385" s="28">
        <v>288284</v>
      </c>
      <c r="C385" s="28">
        <v>78788</v>
      </c>
      <c r="D385" s="28">
        <v>51313</v>
      </c>
      <c r="E385" s="28">
        <v>45801</v>
      </c>
      <c r="F385" s="28">
        <v>90849</v>
      </c>
      <c r="G385" s="28"/>
      <c r="H385" s="28">
        <v>13423</v>
      </c>
      <c r="I385" s="28"/>
      <c r="J385" s="28">
        <v>34633</v>
      </c>
      <c r="K385" s="28">
        <v>44155</v>
      </c>
      <c r="L385" s="28">
        <v>4653</v>
      </c>
      <c r="M385" s="28">
        <v>13085</v>
      </c>
      <c r="N385" s="28">
        <v>5456</v>
      </c>
      <c r="O385" s="28">
        <v>11600</v>
      </c>
      <c r="P385" s="28">
        <v>43074</v>
      </c>
      <c r="Q385" s="28">
        <v>11111</v>
      </c>
    </row>
    <row r="386" spans="1:17" ht="13.8" x14ac:dyDescent="0.3">
      <c r="A386" s="17">
        <v>45566</v>
      </c>
      <c r="B386" s="28">
        <v>291010</v>
      </c>
      <c r="C386" s="28">
        <v>79956</v>
      </c>
      <c r="D386" s="28">
        <v>51489</v>
      </c>
      <c r="E386" s="28">
        <v>45639</v>
      </c>
      <c r="F386" s="28">
        <v>91326</v>
      </c>
      <c r="G386" s="28"/>
      <c r="H386" s="28">
        <v>13098</v>
      </c>
      <c r="I386" s="28"/>
      <c r="J386" s="28">
        <v>34463</v>
      </c>
      <c r="K386" s="28">
        <v>45492</v>
      </c>
      <c r="L386" s="28">
        <v>4939</v>
      </c>
      <c r="M386" s="28">
        <v>12765</v>
      </c>
      <c r="N386" s="28">
        <v>5968</v>
      </c>
      <c r="O386" s="28">
        <v>14001</v>
      </c>
      <c r="P386" s="28">
        <v>41464</v>
      </c>
      <c r="Q386" s="28">
        <v>10132</v>
      </c>
    </row>
    <row r="387" spans="1:17" ht="13.8" x14ac:dyDescent="0.3">
      <c r="A387" s="17">
        <v>45597</v>
      </c>
      <c r="B387" s="28">
        <v>276505</v>
      </c>
      <c r="C387" s="28">
        <v>75687</v>
      </c>
      <c r="D387" s="28">
        <v>52753</v>
      </c>
      <c r="E387" s="28">
        <v>47007</v>
      </c>
      <c r="F387" s="28">
        <v>83499</v>
      </c>
      <c r="G387" s="28"/>
      <c r="H387" s="28">
        <v>13656</v>
      </c>
      <c r="I387" s="28"/>
      <c r="J387" s="28">
        <v>33438</v>
      </c>
      <c r="K387" s="28">
        <v>42249</v>
      </c>
      <c r="L387" s="28">
        <v>5729</v>
      </c>
      <c r="M387" s="28">
        <v>12880</v>
      </c>
      <c r="N387" s="28">
        <v>6004</v>
      </c>
      <c r="O387" s="28">
        <v>12092</v>
      </c>
      <c r="P387" s="28">
        <v>37772</v>
      </c>
      <c r="Q387" s="28">
        <v>10144</v>
      </c>
    </row>
    <row r="388" spans="1:17" ht="13.8" x14ac:dyDescent="0.3">
      <c r="A388" s="17">
        <v>45627</v>
      </c>
      <c r="B388" s="28">
        <v>287076</v>
      </c>
      <c r="C388" s="28">
        <v>74682</v>
      </c>
      <c r="D388" s="28">
        <v>50103</v>
      </c>
      <c r="E388" s="28">
        <v>43894</v>
      </c>
      <c r="F388" s="28">
        <v>87487</v>
      </c>
      <c r="G388" s="28"/>
      <c r="H388" s="28">
        <v>14224</v>
      </c>
      <c r="I388" s="28"/>
      <c r="J388" s="28">
        <v>35457</v>
      </c>
      <c r="K388" s="28">
        <v>39225</v>
      </c>
      <c r="L388" s="28">
        <v>4857</v>
      </c>
      <c r="M388" s="28">
        <v>13712</v>
      </c>
      <c r="N388" s="28">
        <v>5939</v>
      </c>
      <c r="O388" s="28">
        <v>12447</v>
      </c>
      <c r="P388" s="28">
        <v>37539</v>
      </c>
      <c r="Q388" s="28">
        <v>11036</v>
      </c>
    </row>
    <row r="389" spans="1:17" ht="13.8" x14ac:dyDescent="0.3">
      <c r="A389" s="17">
        <v>45658</v>
      </c>
      <c r="B389" s="28">
        <v>317227</v>
      </c>
      <c r="C389" s="28">
        <v>80017</v>
      </c>
      <c r="D389" s="28">
        <v>54402</v>
      </c>
      <c r="E389" s="28">
        <v>49202</v>
      </c>
      <c r="F389" s="28">
        <v>96446</v>
      </c>
      <c r="G389" s="28"/>
      <c r="H389" s="28">
        <v>13824</v>
      </c>
      <c r="I389" s="28"/>
      <c r="J389" s="28">
        <v>38338</v>
      </c>
      <c r="K389" s="28">
        <v>41679</v>
      </c>
      <c r="L389" s="28">
        <v>4983</v>
      </c>
      <c r="M389" s="28">
        <v>13659</v>
      </c>
      <c r="N389" s="28">
        <v>6045</v>
      </c>
      <c r="O389" s="28">
        <v>12815</v>
      </c>
      <c r="P389" s="28">
        <v>41639</v>
      </c>
      <c r="Q389" s="28">
        <v>10674</v>
      </c>
    </row>
    <row r="390" spans="1:17" ht="13.8" x14ac:dyDescent="0.3">
      <c r="A390" s="17">
        <v>45689</v>
      </c>
      <c r="B390" s="28">
        <v>288187</v>
      </c>
      <c r="C390" s="28">
        <v>76563</v>
      </c>
      <c r="D390" s="28">
        <v>54259</v>
      </c>
      <c r="E390" s="28">
        <v>48807</v>
      </c>
      <c r="F390" s="28">
        <v>78547</v>
      </c>
      <c r="G390" s="28"/>
      <c r="H390" s="28">
        <v>12451</v>
      </c>
      <c r="I390" s="28"/>
      <c r="J390" s="28">
        <v>34925</v>
      </c>
      <c r="K390" s="28">
        <v>41639</v>
      </c>
      <c r="L390" s="28">
        <v>4696</v>
      </c>
      <c r="M390" s="28">
        <v>12679</v>
      </c>
      <c r="N390" s="28">
        <v>5489</v>
      </c>
      <c r="O390" s="28">
        <v>11128</v>
      </c>
      <c r="P390" s="28">
        <v>20363</v>
      </c>
      <c r="Q390" s="28">
        <v>10608</v>
      </c>
    </row>
    <row r="391" spans="1:17" ht="13.8" x14ac:dyDescent="0.3">
      <c r="A391" s="17">
        <v>45717</v>
      </c>
      <c r="B391" s="28">
        <v>342603</v>
      </c>
      <c r="C391" s="28">
        <v>83649</v>
      </c>
      <c r="D391" s="28">
        <v>83722</v>
      </c>
      <c r="E391" s="28">
        <v>76697</v>
      </c>
      <c r="F391" s="28">
        <v>85105</v>
      </c>
      <c r="G391" s="28"/>
      <c r="H391" s="28">
        <v>14926</v>
      </c>
      <c r="I391" s="28"/>
      <c r="J391" s="28">
        <v>35668</v>
      </c>
      <c r="K391" s="28">
        <v>47982</v>
      </c>
      <c r="L391" s="28">
        <v>7798</v>
      </c>
      <c r="M391" s="28">
        <v>15654</v>
      </c>
      <c r="N391" s="28">
        <v>7039</v>
      </c>
      <c r="O391" s="28">
        <v>13459</v>
      </c>
      <c r="P391" s="28">
        <v>29384</v>
      </c>
      <c r="Q391" s="28">
        <v>12136</v>
      </c>
    </row>
    <row r="392" spans="1:17" ht="13.8" x14ac:dyDescent="0.3">
      <c r="A392" s="17">
        <v>45748</v>
      </c>
      <c r="B392" s="28">
        <v>277994</v>
      </c>
      <c r="C392" s="28">
        <v>71306</v>
      </c>
      <c r="D392" s="28">
        <v>54429</v>
      </c>
      <c r="E392" s="28">
        <v>48551</v>
      </c>
      <c r="F392" s="28">
        <v>78577</v>
      </c>
      <c r="G392" s="28"/>
      <c r="H392" s="28">
        <v>14894</v>
      </c>
      <c r="I392" s="28"/>
      <c r="J392" s="28">
        <v>29438</v>
      </c>
      <c r="K392" s="28">
        <v>41869</v>
      </c>
      <c r="L392" s="28">
        <v>6547</v>
      </c>
      <c r="M392" s="28">
        <v>13169</v>
      </c>
      <c r="N392" s="28">
        <v>4875</v>
      </c>
      <c r="O392" s="28">
        <v>13546</v>
      </c>
      <c r="P392" s="28">
        <v>25378</v>
      </c>
      <c r="Q392" s="28">
        <v>9849</v>
      </c>
    </row>
    <row r="393" spans="1:17" ht="13.8" x14ac:dyDescent="0.3">
      <c r="A393" s="17">
        <v>45778</v>
      </c>
      <c r="B393" s="28">
        <v>278466</v>
      </c>
      <c r="C393" s="28">
        <v>76510</v>
      </c>
      <c r="D393" s="28">
        <v>56582</v>
      </c>
      <c r="E393" s="28">
        <v>50492</v>
      </c>
      <c r="F393" s="28">
        <v>74943</v>
      </c>
      <c r="G393" s="28"/>
      <c r="H393" s="28">
        <v>14945</v>
      </c>
      <c r="I393" s="28"/>
      <c r="J393" s="28">
        <v>30168</v>
      </c>
      <c r="K393" s="28">
        <v>46342</v>
      </c>
      <c r="L393" s="28">
        <v>5157</v>
      </c>
      <c r="M393" s="28">
        <v>13300</v>
      </c>
      <c r="N393" s="28">
        <v>4779</v>
      </c>
      <c r="O393" s="28">
        <v>12010</v>
      </c>
      <c r="P393" s="28">
        <v>20494</v>
      </c>
      <c r="Q393" s="28">
        <v>11463</v>
      </c>
    </row>
    <row r="394" spans="1:17" ht="13.8" x14ac:dyDescent="0.3">
      <c r="A394" s="17">
        <v>45809</v>
      </c>
      <c r="B394" s="28">
        <v>267567</v>
      </c>
      <c r="C394" s="28">
        <v>74560</v>
      </c>
      <c r="D394" s="28">
        <v>45726</v>
      </c>
      <c r="E394" s="28">
        <v>39701</v>
      </c>
      <c r="F394" s="28">
        <v>74148</v>
      </c>
      <c r="G394" s="28"/>
      <c r="H394" s="28">
        <v>13793</v>
      </c>
      <c r="I394" s="28"/>
      <c r="J394" s="28">
        <v>29688</v>
      </c>
      <c r="K394" s="28">
        <v>44873</v>
      </c>
      <c r="L394" s="28">
        <v>4820</v>
      </c>
      <c r="M394" s="28">
        <v>11083</v>
      </c>
      <c r="N394" s="28">
        <v>5210</v>
      </c>
      <c r="O394" s="28">
        <v>11956</v>
      </c>
      <c r="P394" s="28">
        <v>18949</v>
      </c>
      <c r="Q394" s="28">
        <v>11392</v>
      </c>
    </row>
    <row r="395" spans="1:17" ht="13.8" x14ac:dyDescent="0.3">
      <c r="A395" s="17">
        <v>45839</v>
      </c>
      <c r="B395" s="28">
        <v>294337</v>
      </c>
      <c r="C395" s="28">
        <v>77538</v>
      </c>
      <c r="D395" s="28">
        <v>46927</v>
      </c>
      <c r="E395" s="28">
        <v>41138</v>
      </c>
      <c r="F395" s="28">
        <v>86555</v>
      </c>
      <c r="G395" s="28"/>
      <c r="H395" s="28">
        <v>14673</v>
      </c>
      <c r="I395" s="28"/>
      <c r="J395" s="28">
        <v>32172</v>
      </c>
      <c r="K395" s="28">
        <v>45366</v>
      </c>
      <c r="L395" s="28">
        <v>5587</v>
      </c>
      <c r="M395" s="28">
        <v>12827</v>
      </c>
      <c r="N395" s="28">
        <v>5586</v>
      </c>
      <c r="O395" s="28">
        <v>12481</v>
      </c>
      <c r="P395" s="28">
        <v>26411</v>
      </c>
      <c r="Q395" s="28">
        <v>11115</v>
      </c>
    </row>
    <row r="396" spans="1:17" ht="13.8" x14ac:dyDescent="0.3">
      <c r="A396" s="17">
        <v>45870</v>
      </c>
      <c r="B396" s="28">
        <v>264846</v>
      </c>
      <c r="C396" s="28">
        <v>74550</v>
      </c>
      <c r="D396" s="28">
        <v>42279</v>
      </c>
      <c r="E396" s="28">
        <v>37219</v>
      </c>
      <c r="F396" s="28">
        <v>78370</v>
      </c>
      <c r="G396" s="28"/>
      <c r="H396" s="28">
        <v>12524</v>
      </c>
      <c r="I396" s="28"/>
      <c r="J396" s="28">
        <v>29404</v>
      </c>
      <c r="K396" s="28">
        <v>45146</v>
      </c>
      <c r="L396" s="28">
        <v>4654</v>
      </c>
      <c r="M396" s="28">
        <v>11146</v>
      </c>
      <c r="N396" s="28">
        <v>5202</v>
      </c>
      <c r="O396" s="28">
        <v>11994</v>
      </c>
      <c r="P396" s="28">
        <v>25133</v>
      </c>
      <c r="Q396" s="28">
        <v>10162</v>
      </c>
    </row>
    <row r="397" spans="1:17" ht="13.8" x14ac:dyDescent="0.3">
      <c r="A397" s="17">
        <v>45901</v>
      </c>
      <c r="B397" s="28">
        <v>278337</v>
      </c>
      <c r="C397" s="28">
        <v>76484</v>
      </c>
      <c r="D397" s="28">
        <v>55397</v>
      </c>
      <c r="E397" s="28">
        <v>50275</v>
      </c>
      <c r="F397" s="28">
        <v>74225</v>
      </c>
      <c r="G397" s="28"/>
      <c r="H397" s="28">
        <v>12430</v>
      </c>
      <c r="I397" s="28"/>
      <c r="J397" s="28">
        <v>31905</v>
      </c>
      <c r="K397" s="28">
        <v>44578</v>
      </c>
      <c r="L397" s="28">
        <v>4667</v>
      </c>
      <c r="M397" s="28">
        <v>11742</v>
      </c>
      <c r="N397" s="28">
        <v>5116</v>
      </c>
      <c r="O397" s="28">
        <v>10573</v>
      </c>
      <c r="P397" s="28">
        <v>23415</v>
      </c>
      <c r="Q397" s="28">
        <v>9753</v>
      </c>
    </row>
    <row r="398" spans="1:17" ht="13.8" x14ac:dyDescent="0.3">
      <c r="A398" s="17">
        <v>45931</v>
      </c>
      <c r="B398" s="28">
        <v>276268</v>
      </c>
      <c r="C398" s="28">
        <v>79645</v>
      </c>
      <c r="D398" s="28">
        <v>44196</v>
      </c>
      <c r="E398" s="28">
        <v>39054</v>
      </c>
      <c r="F398" s="28">
        <v>81287</v>
      </c>
      <c r="G398" s="28"/>
      <c r="H398" s="28">
        <v>12665</v>
      </c>
      <c r="I398" s="28"/>
      <c r="J398" s="28">
        <v>31121</v>
      </c>
      <c r="K398" s="28">
        <v>48524</v>
      </c>
      <c r="L398" s="28">
        <v>5997</v>
      </c>
      <c r="M398" s="28">
        <v>12083</v>
      </c>
      <c r="N398" s="28">
        <v>5030</v>
      </c>
      <c r="O398" s="28">
        <v>11994</v>
      </c>
      <c r="P398" s="28">
        <v>23887</v>
      </c>
      <c r="Q398" s="28">
        <v>9101</v>
      </c>
    </row>
    <row r="399" spans="1:17" ht="13.8" x14ac:dyDescent="0.3">
      <c r="A399" s="17">
        <v>45962</v>
      </c>
      <c r="B399" s="28">
        <v>262328</v>
      </c>
      <c r="C399" s="28">
        <v>72876</v>
      </c>
      <c r="D399" s="28">
        <v>47339</v>
      </c>
      <c r="E399" s="28">
        <v>42212</v>
      </c>
      <c r="F399" s="28">
        <v>77735</v>
      </c>
      <c r="G399" s="28"/>
      <c r="H399" s="28">
        <v>11391</v>
      </c>
      <c r="I399" s="28"/>
      <c r="J399" s="28">
        <v>28360</v>
      </c>
      <c r="K399" s="28">
        <v>44516</v>
      </c>
      <c r="L399" s="28">
        <v>6842</v>
      </c>
      <c r="M399" s="28">
        <v>13487</v>
      </c>
      <c r="N399" s="28">
        <v>4830</v>
      </c>
      <c r="O399" s="28">
        <v>11815</v>
      </c>
      <c r="P399" s="28">
        <v>20951</v>
      </c>
      <c r="Q399" s="28">
        <v>8728</v>
      </c>
    </row>
    <row r="400" spans="1:17" ht="13.8" x14ac:dyDescent="0.3">
      <c r="A400" s="17">
        <v>45992</v>
      </c>
      <c r="B400" s="28">
        <v>283721</v>
      </c>
      <c r="C400" s="28">
        <v>74135</v>
      </c>
      <c r="D400" s="28">
        <v>47922</v>
      </c>
      <c r="E400" s="28">
        <v>42199</v>
      </c>
      <c r="F400" s="28">
        <v>85451</v>
      </c>
      <c r="G400" s="28"/>
      <c r="H400" s="28">
        <v>14667</v>
      </c>
      <c r="I400" s="28"/>
      <c r="J400" s="28">
        <v>31774</v>
      </c>
      <c r="K400" s="28">
        <v>42360</v>
      </c>
      <c r="L400" s="28">
        <v>6401</v>
      </c>
      <c r="M400" s="28">
        <v>15278</v>
      </c>
      <c r="N400" s="28">
        <v>5586</v>
      </c>
      <c r="O400" s="28">
        <v>12178</v>
      </c>
      <c r="P400" s="28">
        <v>21104</v>
      </c>
      <c r="Q400" s="28">
        <v>11837</v>
      </c>
    </row>
    <row r="401" spans="1:17" ht="13.8" x14ac:dyDescent="0.3">
      <c r="A401" s="17">
        <v>46023</v>
      </c>
      <c r="B401" s="28">
        <v>262486</v>
      </c>
      <c r="C401" s="28">
        <v>70848</v>
      </c>
      <c r="D401" s="28">
        <v>38004</v>
      </c>
      <c r="E401" s="28">
        <v>33479</v>
      </c>
      <c r="F401" s="28">
        <v>79803</v>
      </c>
      <c r="G401" s="28"/>
      <c r="H401" s="28">
        <v>13552</v>
      </c>
      <c r="I401" s="28"/>
      <c r="J401" s="28">
        <v>28331</v>
      </c>
      <c r="K401" s="28">
        <v>42518</v>
      </c>
      <c r="L401" s="28">
        <v>4650</v>
      </c>
      <c r="M401" s="28">
        <v>10457</v>
      </c>
      <c r="N401" s="28">
        <v>4870</v>
      </c>
      <c r="O401" s="28">
        <v>11044</v>
      </c>
      <c r="P401" s="28">
        <v>21058</v>
      </c>
      <c r="Q401" s="28">
        <v>11642</v>
      </c>
    </row>
    <row r="402" spans="1:17" ht="13.8" x14ac:dyDescent="0.3">
      <c r="A402" s="17">
        <v>46054</v>
      </c>
      <c r="B402" s="28">
        <v>255279</v>
      </c>
      <c r="C402" s="28">
        <v>73483</v>
      </c>
      <c r="D402" s="28">
        <v>37778</v>
      </c>
      <c r="E402" s="28">
        <v>33137</v>
      </c>
      <c r="F402" s="28">
        <v>75806</v>
      </c>
      <c r="G402" s="28"/>
      <c r="H402" s="28">
        <v>13140</v>
      </c>
      <c r="I402" s="28"/>
      <c r="J402" s="28">
        <v>29172</v>
      </c>
      <c r="K402" s="28">
        <v>44311</v>
      </c>
      <c r="L402" s="28">
        <v>5627</v>
      </c>
      <c r="M402" s="28">
        <v>9558</v>
      </c>
      <c r="N402" s="28">
        <v>5022</v>
      </c>
      <c r="O402" s="28">
        <v>10466</v>
      </c>
      <c r="P402" s="28">
        <v>18956</v>
      </c>
      <c r="Q402" s="28">
        <v>11412</v>
      </c>
    </row>
    <row r="403" spans="1:17" ht="13.8" x14ac:dyDescent="0.3">
      <c r="A403" s="17">
        <v>46082</v>
      </c>
      <c r="B403" s="28">
        <v>304488</v>
      </c>
      <c r="C403" s="28">
        <v>85292</v>
      </c>
      <c r="D403" s="28">
        <v>48745</v>
      </c>
      <c r="E403" s="28">
        <v>42585</v>
      </c>
      <c r="F403" s="28">
        <v>87680</v>
      </c>
      <c r="G403" s="28"/>
      <c r="H403" s="28">
        <v>15016</v>
      </c>
      <c r="I403" s="28"/>
      <c r="J403" s="28">
        <v>34089</v>
      </c>
      <c r="K403" s="28">
        <v>51203</v>
      </c>
      <c r="L403" s="28">
        <v>6515</v>
      </c>
      <c r="M403" s="28">
        <v>13546</v>
      </c>
      <c r="N403" s="28">
        <v>5986</v>
      </c>
      <c r="O403" s="28">
        <v>12583</v>
      </c>
      <c r="P403" s="28">
        <v>20859</v>
      </c>
      <c r="Q403" s="28">
        <v>12853</v>
      </c>
    </row>
    <row r="404" spans="1:17" ht="13.8" x14ac:dyDescent="0.3">
      <c r="A404" s="17">
        <v>46113</v>
      </c>
      <c r="B404" s="28">
        <v>302828</v>
      </c>
      <c r="C404" s="28">
        <v>85720</v>
      </c>
      <c r="D404" s="28">
        <v>48929</v>
      </c>
      <c r="E404" s="28">
        <v>43093</v>
      </c>
      <c r="F404" s="28">
        <v>86818</v>
      </c>
      <c r="G404" s="28"/>
      <c r="H404" s="28">
        <v>14158</v>
      </c>
      <c r="I404" s="28"/>
      <c r="J404" s="28">
        <v>35028</v>
      </c>
      <c r="K404" s="28">
        <v>50692</v>
      </c>
      <c r="L404" s="28">
        <v>6903</v>
      </c>
      <c r="M404" s="28">
        <v>13857</v>
      </c>
      <c r="N404" s="28">
        <v>5304</v>
      </c>
      <c r="O404" s="28">
        <v>12940</v>
      </c>
      <c r="P404" s="28">
        <v>19789</v>
      </c>
      <c r="Q404" s="28">
        <v>13564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24"/>
  <sheetViews>
    <sheetView showGridLines="0" zoomScale="103" workbookViewId="0">
      <pane xSplit="1" ySplit="4" topLeftCell="D401" activePane="bottomRight" state="frozen"/>
      <selection pane="topRight" activeCell="B1" sqref="B1"/>
      <selection pane="bottomLeft" activeCell="A4" sqref="A4"/>
      <selection pane="bottomRight" activeCell="G417" sqref="G417"/>
    </sheetView>
  </sheetViews>
  <sheetFormatPr defaultColWidth="9.109375" defaultRowHeight="13.8" x14ac:dyDescent="0.3"/>
  <cols>
    <col min="1" max="1" width="18.33203125" style="2" customWidth="1"/>
    <col min="2" max="2" width="21.109375" style="2" customWidth="1"/>
    <col min="3" max="3" width="19.5546875" style="2" customWidth="1"/>
    <col min="4" max="5" width="23.109375" style="2" customWidth="1"/>
    <col min="6" max="6" width="16.5546875" style="2" customWidth="1"/>
    <col min="7" max="7" width="23.109375" style="2" customWidth="1"/>
    <col min="8" max="16384" width="9.109375" style="2"/>
  </cols>
  <sheetData>
    <row r="1" spans="1:7" x14ac:dyDescent="0.3">
      <c r="A1" s="36" t="s">
        <v>44</v>
      </c>
      <c r="B1" s="36"/>
      <c r="C1" s="36"/>
      <c r="D1" s="36"/>
      <c r="E1" s="1"/>
      <c r="F1" s="1"/>
      <c r="G1" s="1"/>
    </row>
    <row r="2" spans="1:7" x14ac:dyDescent="0.3">
      <c r="A2" s="36" t="s">
        <v>6</v>
      </c>
      <c r="B2" s="36"/>
      <c r="C2" s="36"/>
      <c r="D2" s="36"/>
      <c r="E2" s="1"/>
      <c r="F2" s="1"/>
      <c r="G2" s="1"/>
    </row>
    <row r="3" spans="1:7" x14ac:dyDescent="0.3">
      <c r="A3" s="21" t="s">
        <v>9</v>
      </c>
      <c r="B3" s="22"/>
      <c r="C3" s="21"/>
      <c r="D3" s="21"/>
      <c r="E3" s="1"/>
      <c r="F3" s="1"/>
      <c r="G3" s="1"/>
    </row>
    <row r="4" spans="1:7" s="3" customFormat="1" ht="27.6" x14ac:dyDescent="0.3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3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3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3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3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3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3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3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3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3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3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3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3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3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3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3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3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3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3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3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3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3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3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3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3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3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3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3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3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3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3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3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3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3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3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3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3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3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3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3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3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3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3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3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3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3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3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3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3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3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3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3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3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3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3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3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3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3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3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3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3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3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3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3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3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3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3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3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3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3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3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3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3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3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3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3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3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3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3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3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3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3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3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3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3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3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3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3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3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3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3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3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3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3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3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3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3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3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3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3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3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3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3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3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3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3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3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3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3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3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3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3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3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3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3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3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3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3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3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3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3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3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3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3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3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3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3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3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3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3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3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3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3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3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3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3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3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3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3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3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3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3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3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3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3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3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3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3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3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3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3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3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3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3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3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3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3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3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3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3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3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3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3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3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3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3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3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3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3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3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3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3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3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3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3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3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3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3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3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3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3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3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3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3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3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3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3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3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3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3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3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3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3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3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3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3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3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3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3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3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3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3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3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3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3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3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3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3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3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3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3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3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3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3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3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3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3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3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3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3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3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3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3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3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3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3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3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3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3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3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3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3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3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3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3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3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3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3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3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3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3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3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3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3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3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3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3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3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3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3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3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3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3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3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3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3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3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3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3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3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3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3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3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3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3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3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3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3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3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3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3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3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3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3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3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3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3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3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3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3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3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3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3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3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3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3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3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3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3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3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3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3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3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3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3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3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3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3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3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3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3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3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3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3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3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3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3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3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3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3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3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3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3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3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3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3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3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3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3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3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3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3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3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3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3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3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3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3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3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3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3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3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3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3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3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3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3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3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3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3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3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3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3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3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3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3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3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3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3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3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3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3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3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3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3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3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3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3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3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3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3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3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3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3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3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3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3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3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3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3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3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3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3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3">
      <c r="A377" s="5">
        <v>44927</v>
      </c>
      <c r="B377" s="11">
        <v>-91.070999999999998</v>
      </c>
      <c r="C377" s="11">
        <v>22.271000000000001</v>
      </c>
      <c r="D377" s="11">
        <v>-68.8</v>
      </c>
      <c r="E377" s="11">
        <v>-90.74</v>
      </c>
      <c r="F377" s="11">
        <v>-25.16</v>
      </c>
      <c r="G377" s="31">
        <f t="shared" si="14"/>
        <v>-43.64</v>
      </c>
    </row>
    <row r="378" spans="1:7" x14ac:dyDescent="0.3">
      <c r="A378" s="5">
        <v>44958</v>
      </c>
      <c r="B378" s="11">
        <v>-92.171000000000006</v>
      </c>
      <c r="C378" s="11">
        <v>22.969000000000001</v>
      </c>
      <c r="D378" s="11">
        <v>-69.201999999999998</v>
      </c>
      <c r="E378" s="11">
        <v>-91.247</v>
      </c>
      <c r="F378" s="11">
        <v>-19.001999999999999</v>
      </c>
      <c r="G378" s="31">
        <f t="shared" si="14"/>
        <v>-50.2</v>
      </c>
    </row>
    <row r="379" spans="1:7" x14ac:dyDescent="0.3">
      <c r="A379" s="5">
        <v>44986</v>
      </c>
      <c r="B379" s="11">
        <v>-81.936999999999998</v>
      </c>
      <c r="C379" s="11">
        <v>23.350999999999999</v>
      </c>
      <c r="D379" s="11">
        <v>-58.587000000000003</v>
      </c>
      <c r="E379" s="11">
        <v>-88.912999999999997</v>
      </c>
      <c r="F379" s="11">
        <v>-16.609000000000002</v>
      </c>
      <c r="G379" s="31">
        <f t="shared" si="14"/>
        <v>-41.978000000000002</v>
      </c>
    </row>
    <row r="380" spans="1:7" x14ac:dyDescent="0.3">
      <c r="A380" s="5">
        <v>45017</v>
      </c>
      <c r="B380" s="11">
        <v>-93.95</v>
      </c>
      <c r="C380" s="11">
        <v>22.84</v>
      </c>
      <c r="D380" s="11">
        <v>-71.11</v>
      </c>
      <c r="E380" s="11">
        <v>-99.997</v>
      </c>
      <c r="F380" s="11">
        <v>-20.283000000000001</v>
      </c>
      <c r="G380" s="31">
        <f t="shared" si="14"/>
        <v>-50.826999999999998</v>
      </c>
    </row>
    <row r="381" spans="1:7" x14ac:dyDescent="0.3">
      <c r="A381" s="5">
        <v>45047</v>
      </c>
      <c r="B381" s="11">
        <v>-89.397000000000006</v>
      </c>
      <c r="C381" s="11">
        <v>23.584</v>
      </c>
      <c r="D381" s="11">
        <v>-65.813999999999993</v>
      </c>
      <c r="E381" s="11">
        <v>-93.424999999999997</v>
      </c>
      <c r="F381" s="11">
        <v>-25.210999999999999</v>
      </c>
      <c r="G381" s="31">
        <f>D381-F381</f>
        <v>-40.602999999999994</v>
      </c>
    </row>
    <row r="382" spans="1:7" x14ac:dyDescent="0.3">
      <c r="A382" s="5">
        <v>45078</v>
      </c>
      <c r="B382" s="11">
        <v>-88.850999999999999</v>
      </c>
      <c r="C382" s="11">
        <v>23.687999999999999</v>
      </c>
      <c r="D382" s="11">
        <v>-65.162999999999997</v>
      </c>
      <c r="E382" s="11">
        <v>-89.814999999999998</v>
      </c>
      <c r="F382" s="11">
        <v>-24.111000000000001</v>
      </c>
      <c r="G382" s="31">
        <f>D382-F382</f>
        <v>-41.051999999999992</v>
      </c>
    </row>
    <row r="383" spans="1:7" x14ac:dyDescent="0.3">
      <c r="A383" s="5">
        <v>45108</v>
      </c>
      <c r="B383" s="11">
        <v>-88.293999999999997</v>
      </c>
      <c r="C383" s="11">
        <v>24.535</v>
      </c>
      <c r="D383" s="11">
        <v>-63.759</v>
      </c>
      <c r="E383" s="11">
        <v>-92.739000000000004</v>
      </c>
      <c r="F383" s="11">
        <v>-25.44</v>
      </c>
      <c r="G383" s="31">
        <f>D383-F383</f>
        <v>-38.319000000000003</v>
      </c>
    </row>
    <row r="384" spans="1:7" x14ac:dyDescent="0.3">
      <c r="A384" s="5">
        <v>45139</v>
      </c>
      <c r="B384" s="11">
        <v>-84.221000000000004</v>
      </c>
      <c r="C384" s="11">
        <v>25.055</v>
      </c>
      <c r="D384" s="11">
        <v>-59.164999999999999</v>
      </c>
      <c r="E384" s="11">
        <v>-86.366</v>
      </c>
      <c r="F384" s="11">
        <v>-25.959</v>
      </c>
      <c r="G384" s="31">
        <f>D384-F384</f>
        <v>-33.206000000000003</v>
      </c>
    </row>
    <row r="385" spans="1:7" x14ac:dyDescent="0.3">
      <c r="A385" s="5">
        <v>45170</v>
      </c>
      <c r="B385" s="11">
        <v>-83.759</v>
      </c>
      <c r="C385" s="11">
        <v>24.193999999999999</v>
      </c>
      <c r="D385" s="11">
        <v>-59.564999999999998</v>
      </c>
      <c r="E385" s="11">
        <v>-88.771000000000001</v>
      </c>
      <c r="F385" s="11">
        <v>-28.446999999999999</v>
      </c>
      <c r="G385" s="31">
        <f t="shared" ref="G385:G389" si="15">D385-F385</f>
        <v>-31.117999999999999</v>
      </c>
    </row>
    <row r="386" spans="1:7" x14ac:dyDescent="0.3">
      <c r="A386" s="5">
        <v>45200</v>
      </c>
      <c r="B386" s="11">
        <v>-87.23</v>
      </c>
      <c r="C386" s="11">
        <v>23.13</v>
      </c>
      <c r="D386" s="11">
        <v>-64.099999999999994</v>
      </c>
      <c r="E386" s="11">
        <v>-92.298000000000002</v>
      </c>
      <c r="F386" s="11">
        <v>-25.524000000000001</v>
      </c>
      <c r="G386" s="31">
        <f t="shared" si="15"/>
        <v>-38.575999999999993</v>
      </c>
    </row>
    <row r="387" spans="1:7" x14ac:dyDescent="0.3">
      <c r="A387" s="5">
        <v>45231</v>
      </c>
      <c r="B387" s="11">
        <v>-88.444000000000003</v>
      </c>
      <c r="C387" s="11">
        <v>23.390999999999998</v>
      </c>
      <c r="D387" s="11">
        <v>-65.052999999999997</v>
      </c>
      <c r="E387" s="11">
        <v>-88.534999999999997</v>
      </c>
      <c r="F387" s="11">
        <v>-21.591000000000001</v>
      </c>
      <c r="G387" s="31">
        <f t="shared" si="15"/>
        <v>-43.461999999999996</v>
      </c>
    </row>
    <row r="388" spans="1:7" x14ac:dyDescent="0.3">
      <c r="A388" s="5">
        <v>45261</v>
      </c>
      <c r="B388" s="11">
        <v>-88.171000000000006</v>
      </c>
      <c r="C388" s="11">
        <v>24.283999999999999</v>
      </c>
      <c r="D388" s="11">
        <v>-63.887999999999998</v>
      </c>
      <c r="E388" s="11">
        <v>-90.81</v>
      </c>
      <c r="F388" s="11">
        <v>-22.085000000000001</v>
      </c>
      <c r="G388" s="31">
        <f t="shared" si="15"/>
        <v>-41.802999999999997</v>
      </c>
    </row>
    <row r="389" spans="1:7" x14ac:dyDescent="0.3">
      <c r="A389" s="5">
        <v>45292</v>
      </c>
      <c r="B389" s="11">
        <v>-92.64</v>
      </c>
      <c r="C389" s="11">
        <v>25.562000000000001</v>
      </c>
      <c r="D389" s="11">
        <v>-63.924999999999997</v>
      </c>
      <c r="E389" s="11">
        <v>-94.105999999999995</v>
      </c>
      <c r="F389" s="11">
        <v>-23.721</v>
      </c>
      <c r="G389" s="31">
        <f t="shared" si="15"/>
        <v>-40.203999999999994</v>
      </c>
    </row>
    <row r="390" spans="1:7" x14ac:dyDescent="0.3">
      <c r="A390" s="5">
        <v>45323</v>
      </c>
      <c r="B390" s="11">
        <v>-92.39</v>
      </c>
      <c r="C390" s="11">
        <v>25.959</v>
      </c>
      <c r="D390" s="11">
        <v>-63.253</v>
      </c>
      <c r="E390" s="11">
        <v>-95.492000000000004</v>
      </c>
      <c r="F390" s="11">
        <v>-19.884</v>
      </c>
      <c r="G390" s="31">
        <f t="shared" ref="G390:G391" si="16">D390-F390</f>
        <v>-43.369</v>
      </c>
    </row>
    <row r="391" spans="1:7" x14ac:dyDescent="0.3">
      <c r="A391" s="5">
        <v>45352</v>
      </c>
      <c r="B391" s="11">
        <v>-93.122</v>
      </c>
      <c r="C391" s="11">
        <v>26.856999999999999</v>
      </c>
      <c r="D391" s="11">
        <v>-61.924999999999997</v>
      </c>
      <c r="E391" s="11">
        <v>-96.775999999999996</v>
      </c>
      <c r="F391" s="11">
        <v>-17.169</v>
      </c>
      <c r="G391" s="31">
        <f t="shared" si="16"/>
        <v>-44.756</v>
      </c>
    </row>
    <row r="392" spans="1:7" x14ac:dyDescent="0.3">
      <c r="A392" s="5">
        <v>45383</v>
      </c>
      <c r="B392" s="11">
        <v>-98.956999999999994</v>
      </c>
      <c r="C392" s="11">
        <v>25.847000000000001</v>
      </c>
      <c r="D392" s="11">
        <v>-70.87</v>
      </c>
      <c r="E392" s="11">
        <v>-100.506</v>
      </c>
      <c r="F392" s="11">
        <v>-20.11</v>
      </c>
      <c r="G392" s="31">
        <f>D392-F392</f>
        <v>-50.760000000000005</v>
      </c>
    </row>
    <row r="393" spans="1:7" x14ac:dyDescent="0.3">
      <c r="A393" s="5">
        <v>45413</v>
      </c>
      <c r="B393" s="11">
        <v>-100.63</v>
      </c>
      <c r="C393" s="11">
        <v>26.173999999999999</v>
      </c>
      <c r="D393" s="11">
        <v>-70.299000000000007</v>
      </c>
      <c r="E393" s="11">
        <v>-101.069</v>
      </c>
      <c r="F393" s="11">
        <v>-23.975999999999999</v>
      </c>
      <c r="G393" s="31">
        <f t="shared" ref="G393" si="17">D393-F393</f>
        <v>-46.323000000000008</v>
      </c>
    </row>
    <row r="394" spans="1:7" x14ac:dyDescent="0.3">
      <c r="A394" s="5">
        <v>45444</v>
      </c>
      <c r="B394" s="11">
        <v>-99.563000000000002</v>
      </c>
      <c r="C394" s="11">
        <v>25.670999999999999</v>
      </c>
      <c r="D394" s="11">
        <v>-71.343999999999994</v>
      </c>
      <c r="E394" s="11">
        <v>-101.706</v>
      </c>
      <c r="F394" s="11">
        <v>-22.795000000000002</v>
      </c>
      <c r="G394" s="31">
        <f t="shared" ref="G394:G416" si="18">D394-F394</f>
        <v>-48.548999999999992</v>
      </c>
    </row>
    <row r="395" spans="1:7" x14ac:dyDescent="0.3">
      <c r="A395" s="5">
        <v>45474</v>
      </c>
      <c r="B395" s="11">
        <v>-104.35</v>
      </c>
      <c r="C395" s="11">
        <v>25.710999999999999</v>
      </c>
      <c r="D395" s="11">
        <v>-77</v>
      </c>
      <c r="E395" s="11">
        <v>-107.336</v>
      </c>
      <c r="F395" s="11">
        <v>-30.123999999999999</v>
      </c>
      <c r="G395" s="31">
        <f t="shared" si="18"/>
        <v>-46.876000000000005</v>
      </c>
    </row>
    <row r="396" spans="1:7" x14ac:dyDescent="0.3">
      <c r="A396" s="5">
        <v>45505</v>
      </c>
      <c r="B396" s="11">
        <v>-97.117000000000004</v>
      </c>
      <c r="C396" s="11">
        <v>25.904</v>
      </c>
      <c r="D396" s="11">
        <v>-71.161000000000001</v>
      </c>
      <c r="E396" s="11">
        <v>-100.384</v>
      </c>
      <c r="F396" s="11">
        <v>-27.876999999999999</v>
      </c>
      <c r="G396" s="31">
        <f t="shared" si="18"/>
        <v>-43.284000000000006</v>
      </c>
    </row>
    <row r="397" spans="1:7" x14ac:dyDescent="0.3">
      <c r="A397" s="5">
        <v>45536</v>
      </c>
      <c r="B397" s="11">
        <v>-107.72199999999999</v>
      </c>
      <c r="C397" s="11">
        <v>26.224</v>
      </c>
      <c r="D397" s="11">
        <v>-83.301000000000002</v>
      </c>
      <c r="E397" s="11">
        <v>-110.08</v>
      </c>
      <c r="F397" s="11">
        <v>-31.811</v>
      </c>
      <c r="G397" s="31">
        <f t="shared" si="18"/>
        <v>-51.49</v>
      </c>
    </row>
    <row r="398" spans="1:7" x14ac:dyDescent="0.3">
      <c r="A398" s="5">
        <v>45566</v>
      </c>
      <c r="B398" s="11">
        <v>-100.08799999999999</v>
      </c>
      <c r="C398" s="11">
        <v>25.838999999999999</v>
      </c>
      <c r="D398" s="11">
        <v>-75.787999999999997</v>
      </c>
      <c r="E398" s="11">
        <v>-104.245</v>
      </c>
      <c r="F398" s="11">
        <v>-27.962</v>
      </c>
      <c r="G398" s="31">
        <f t="shared" si="18"/>
        <v>-47.825999999999993</v>
      </c>
    </row>
    <row r="399" spans="1:7" x14ac:dyDescent="0.3">
      <c r="A399" s="5">
        <v>45597</v>
      </c>
      <c r="B399" s="11">
        <v>-106.002</v>
      </c>
      <c r="C399" s="11">
        <v>26.248999999999999</v>
      </c>
      <c r="D399" s="11">
        <v>-79.756</v>
      </c>
      <c r="E399" s="11">
        <v>-111.289</v>
      </c>
      <c r="F399" s="11">
        <v>-24.994</v>
      </c>
      <c r="G399" s="31">
        <f t="shared" si="18"/>
        <v>-54.762</v>
      </c>
    </row>
    <row r="400" spans="1:7" x14ac:dyDescent="0.3">
      <c r="A400" s="5">
        <v>45627</v>
      </c>
      <c r="B400" s="11">
        <v>-122.822</v>
      </c>
      <c r="C400" s="11">
        <v>25.873999999999999</v>
      </c>
      <c r="D400" s="11">
        <v>-96.849000000000004</v>
      </c>
      <c r="E400" s="11">
        <v>-125.592</v>
      </c>
      <c r="F400" s="11">
        <v>-24.98</v>
      </c>
      <c r="G400" s="31">
        <f t="shared" si="18"/>
        <v>-71.869</v>
      </c>
    </row>
    <row r="401" spans="1:7" x14ac:dyDescent="0.3">
      <c r="A401" s="5">
        <v>45658</v>
      </c>
      <c r="B401" s="11">
        <v>-155.62</v>
      </c>
      <c r="C401" s="11">
        <v>27.29</v>
      </c>
      <c r="D401" s="11">
        <v>-124.70399999999999</v>
      </c>
      <c r="E401" s="11">
        <v>-156.08799999999999</v>
      </c>
      <c r="F401" s="11">
        <v>-31.738</v>
      </c>
      <c r="G401" s="31">
        <f t="shared" si="18"/>
        <v>-92.965999999999994</v>
      </c>
    </row>
    <row r="402" spans="1:7" x14ac:dyDescent="0.3">
      <c r="A402" s="5">
        <v>45689</v>
      </c>
      <c r="B402" s="11">
        <v>-146.733</v>
      </c>
      <c r="C402" s="11">
        <v>26.954000000000001</v>
      </c>
      <c r="D402" s="11">
        <v>-117.069</v>
      </c>
      <c r="E402" s="11">
        <v>-148.38300000000001</v>
      </c>
      <c r="F402" s="11">
        <v>-21.173999999999999</v>
      </c>
      <c r="G402" s="31">
        <f t="shared" si="18"/>
        <v>-95.89500000000001</v>
      </c>
    </row>
    <row r="403" spans="1:7" x14ac:dyDescent="0.3">
      <c r="A403" s="5">
        <v>45717</v>
      </c>
      <c r="B403" s="11">
        <v>-162.06</v>
      </c>
      <c r="C403" s="11">
        <v>26.204000000000001</v>
      </c>
      <c r="D403" s="11">
        <v>-132.983</v>
      </c>
      <c r="E403" s="11">
        <v>-163.10400000000001</v>
      </c>
      <c r="F403" s="11">
        <v>-17.925999999999998</v>
      </c>
      <c r="G403" s="31">
        <f t="shared" si="18"/>
        <v>-115.057</v>
      </c>
    </row>
    <row r="404" spans="1:7" x14ac:dyDescent="0.3">
      <c r="A404" s="5">
        <v>45748</v>
      </c>
      <c r="B404" s="11">
        <v>-86.522000000000006</v>
      </c>
      <c r="C404" s="11">
        <v>26.439</v>
      </c>
      <c r="D404" s="11">
        <v>-60.341000000000001</v>
      </c>
      <c r="E404" s="11">
        <v>-89.855000000000004</v>
      </c>
      <c r="F404" s="11">
        <v>-1.7184999999999999E-2</v>
      </c>
      <c r="G404" s="31">
        <f t="shared" si="18"/>
        <v>-60.323815000000003</v>
      </c>
    </row>
    <row r="405" spans="1:7" x14ac:dyDescent="0.3">
      <c r="A405" s="5">
        <v>45778</v>
      </c>
      <c r="B405" s="11">
        <v>-96.954999999999998</v>
      </c>
      <c r="C405" s="11">
        <v>26.390999999999998</v>
      </c>
      <c r="D405" s="11">
        <v>-66.748000000000005</v>
      </c>
      <c r="E405" s="11">
        <v>-95.539000000000001</v>
      </c>
      <c r="F405" s="11">
        <v>-13.941000000000001</v>
      </c>
      <c r="G405" s="31">
        <f t="shared" si="18"/>
        <v>-52.807000000000002</v>
      </c>
    </row>
    <row r="406" spans="1:7" x14ac:dyDescent="0.3">
      <c r="A406" s="5">
        <v>45809</v>
      </c>
      <c r="B406" s="11">
        <v>-85.566999999999993</v>
      </c>
      <c r="C406" s="11">
        <v>27.93</v>
      </c>
      <c r="D406" s="11">
        <v>-58.697000000000003</v>
      </c>
      <c r="E406" s="11">
        <v>-89.08</v>
      </c>
      <c r="F406" s="11">
        <v>-9.5050000000000008</v>
      </c>
      <c r="G406" s="31">
        <f t="shared" si="18"/>
        <v>-49.192</v>
      </c>
    </row>
    <row r="407" spans="1:7" x14ac:dyDescent="0.3">
      <c r="A407" s="5">
        <v>45839</v>
      </c>
      <c r="B407" s="11">
        <v>-102.547</v>
      </c>
      <c r="C407" s="11">
        <v>28.315000000000001</v>
      </c>
      <c r="D407" s="11">
        <v>-75.061999999999998</v>
      </c>
      <c r="E407" s="11">
        <v>-105.732</v>
      </c>
      <c r="F407" s="11">
        <f>-17113/(1000)</f>
        <v>-17.113</v>
      </c>
      <c r="G407" s="31">
        <f t="shared" si="18"/>
        <v>-57.948999999999998</v>
      </c>
    </row>
    <row r="408" spans="1:7" x14ac:dyDescent="0.3">
      <c r="A408" s="5">
        <v>45870</v>
      </c>
      <c r="B408" s="11">
        <v>-85.593999999999994</v>
      </c>
      <c r="C408" s="11">
        <v>29.582999999999998</v>
      </c>
      <c r="D408" s="11">
        <v>-59.642000000000003</v>
      </c>
      <c r="E408" s="11">
        <v>-88.655000000000001</v>
      </c>
      <c r="F408" s="11">
        <v>-16.861000000000001</v>
      </c>
      <c r="G408" s="31">
        <f t="shared" si="18"/>
        <v>-42.781000000000006</v>
      </c>
    </row>
    <row r="409" spans="1:7" x14ac:dyDescent="0.3">
      <c r="A409" s="5">
        <v>45901</v>
      </c>
      <c r="B409" s="11">
        <v>-77.760000000000005</v>
      </c>
      <c r="C409" s="11">
        <v>28.591999999999999</v>
      </c>
      <c r="D409" s="11">
        <v>-59.392000000000003</v>
      </c>
      <c r="E409" s="11">
        <v>-88.474000000000004</v>
      </c>
      <c r="F409" s="11">
        <f>-15034/(1000)</f>
        <v>-15.034000000000001</v>
      </c>
      <c r="G409" s="31">
        <f t="shared" si="18"/>
        <v>-44.358000000000004</v>
      </c>
    </row>
    <row r="410" spans="1:7" x14ac:dyDescent="0.3">
      <c r="A410" s="5">
        <v>45931</v>
      </c>
      <c r="B410" s="11">
        <v>-58.576999999999998</v>
      </c>
      <c r="C410" s="11">
        <v>27.475999999999999</v>
      </c>
      <c r="D410" s="11">
        <v>-37.375999999999998</v>
      </c>
      <c r="E410" s="11">
        <v>-67.225999999999999</v>
      </c>
      <c r="F410" s="11">
        <v>-14.936999999999999</v>
      </c>
      <c r="G410" s="31">
        <f t="shared" si="18"/>
        <v>-22.439</v>
      </c>
    </row>
    <row r="411" spans="1:7" x14ac:dyDescent="0.3">
      <c r="A411" s="5">
        <v>45962</v>
      </c>
      <c r="B411" s="11">
        <v>-83.634</v>
      </c>
      <c r="C411" s="11">
        <v>27.608000000000001</v>
      </c>
      <c r="D411" s="11">
        <v>-63.868000000000002</v>
      </c>
      <c r="E411" s="11">
        <v>-92.344999999999999</v>
      </c>
      <c r="F411" s="11">
        <v>-13.942</v>
      </c>
      <c r="G411" s="31">
        <f t="shared" si="18"/>
        <v>-49.926000000000002</v>
      </c>
    </row>
    <row r="412" spans="1:7" x14ac:dyDescent="0.3">
      <c r="A412" s="5">
        <v>45992</v>
      </c>
      <c r="B412" s="11">
        <v>-99.245999999999995</v>
      </c>
      <c r="C412" s="11">
        <v>26.347000000000001</v>
      </c>
      <c r="D412" s="11">
        <v>-76.078000000000003</v>
      </c>
      <c r="E412" s="11">
        <v>-104.83199999999999</v>
      </c>
      <c r="F412" s="11">
        <v>-12.715999999999999</v>
      </c>
      <c r="G412" s="31">
        <f t="shared" si="18"/>
        <v>-63.362000000000002</v>
      </c>
    </row>
    <row r="413" spans="1:7" x14ac:dyDescent="0.3">
      <c r="A413" s="5">
        <v>46023</v>
      </c>
      <c r="B413" s="11">
        <v>-82.137</v>
      </c>
      <c r="C413" s="11">
        <v>27.46</v>
      </c>
      <c r="D413" s="11">
        <v>-54.185000000000002</v>
      </c>
      <c r="E413" s="11">
        <v>-84.418999999999997</v>
      </c>
      <c r="F413" s="11">
        <v>-12.728999999999999</v>
      </c>
      <c r="G413" s="31">
        <f t="shared" si="18"/>
        <v>-41.456000000000003</v>
      </c>
    </row>
    <row r="414" spans="1:7" x14ac:dyDescent="0.3">
      <c r="A414" s="5">
        <v>46054</v>
      </c>
      <c r="B414" s="11">
        <v>-84.623000000000005</v>
      </c>
      <c r="C414" s="11">
        <v>26.846</v>
      </c>
      <c r="D414" s="11">
        <v>-54.98</v>
      </c>
      <c r="E414" s="11">
        <v>-85.864000000000004</v>
      </c>
      <c r="F414" s="11">
        <v>-11.009</v>
      </c>
      <c r="G414" s="31">
        <f t="shared" si="18"/>
        <v>-43.970999999999997</v>
      </c>
    </row>
    <row r="415" spans="1:7" x14ac:dyDescent="0.3">
      <c r="A415" s="5">
        <v>46082</v>
      </c>
      <c r="B415" s="11">
        <v>-88.712000000000003</v>
      </c>
      <c r="C415" s="11">
        <v>28.405999999999999</v>
      </c>
      <c r="D415" s="11">
        <v>-56.585000000000001</v>
      </c>
      <c r="E415" s="11">
        <v>-94.543000000000006</v>
      </c>
      <c r="F415" s="11">
        <v>-9.7560000000000002</v>
      </c>
      <c r="G415" s="31">
        <f t="shared" si="18"/>
        <v>-46.829000000000001</v>
      </c>
    </row>
    <row r="416" spans="1:7" x14ac:dyDescent="0.3">
      <c r="A416" s="5">
        <v>46113</v>
      </c>
      <c r="B416" s="11" t="s">
        <v>46</v>
      </c>
      <c r="C416" s="11" t="s">
        <v>46</v>
      </c>
      <c r="D416" s="11">
        <v>-55.881</v>
      </c>
      <c r="E416" s="11">
        <v>-100.753</v>
      </c>
      <c r="F416" s="11">
        <v>-10.394</v>
      </c>
      <c r="G416" s="31">
        <f t="shared" si="18"/>
        <v>-45.487000000000002</v>
      </c>
    </row>
    <row r="417" spans="2:4" ht="15.6" x14ac:dyDescent="0.3">
      <c r="B417" s="34"/>
      <c r="C417" s="35" t="s">
        <v>46</v>
      </c>
      <c r="D417" s="2" t="s">
        <v>46</v>
      </c>
    </row>
    <row r="418" spans="2:4" ht="15.6" x14ac:dyDescent="0.3">
      <c r="B418" s="34" t="s">
        <v>46</v>
      </c>
      <c r="C418" s="35" t="s">
        <v>46</v>
      </c>
      <c r="D418" s="2" t="s">
        <v>46</v>
      </c>
    </row>
    <row r="419" spans="2:4" ht="15.6" x14ac:dyDescent="0.3">
      <c r="B419" s="34" t="s">
        <v>46</v>
      </c>
      <c r="C419" s="35" t="s">
        <v>46</v>
      </c>
      <c r="D419" s="2" t="s">
        <v>46</v>
      </c>
    </row>
    <row r="420" spans="2:4" ht="15.6" x14ac:dyDescent="0.3">
      <c r="B420" s="34" t="s">
        <v>46</v>
      </c>
      <c r="C420" s="35" t="s">
        <v>46</v>
      </c>
      <c r="D420" s="2" t="s">
        <v>46</v>
      </c>
    </row>
    <row r="421" spans="2:4" ht="15.6" x14ac:dyDescent="0.3">
      <c r="B421" s="34" t="s">
        <v>46</v>
      </c>
      <c r="C421" s="35" t="s">
        <v>46</v>
      </c>
      <c r="D421" s="2" t="s">
        <v>46</v>
      </c>
    </row>
    <row r="422" spans="2:4" ht="15.6" x14ac:dyDescent="0.3">
      <c r="B422" s="34" t="s">
        <v>46</v>
      </c>
      <c r="C422" s="35" t="s">
        <v>46</v>
      </c>
      <c r="D422" s="2" t="s">
        <v>46</v>
      </c>
    </row>
    <row r="423" spans="2:4" ht="15.6" x14ac:dyDescent="0.3">
      <c r="B423" s="34" t="s">
        <v>46</v>
      </c>
      <c r="C423" s="35" t="s">
        <v>46</v>
      </c>
      <c r="D423" s="2" t="s">
        <v>46</v>
      </c>
    </row>
    <row r="424" spans="2:4" ht="15.6" x14ac:dyDescent="0.3">
      <c r="B424" s="34" t="s">
        <v>46</v>
      </c>
      <c r="C424" s="35" t="s">
        <v>46</v>
      </c>
      <c r="D424" s="2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2026-06-09T16:29:41Z</dcterms:modified>
</cp:coreProperties>
</file>